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-120" yWindow="-120" windowWidth="29040" windowHeight="1584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01" i="1"/>
  <c r="M101"/>
  <c r="K101"/>
  <c r="K103"/>
  <c r="K100"/>
  <c r="L103"/>
  <c r="M103"/>
  <c r="K102"/>
  <c r="L102"/>
  <c r="M102"/>
  <c r="L100"/>
  <c r="M100"/>
  <c r="L57"/>
  <c r="M57"/>
  <c r="K57"/>
  <c r="J59"/>
  <c r="J58"/>
  <c r="K60"/>
  <c r="L60"/>
  <c r="M60"/>
  <c r="J61"/>
  <c r="L54"/>
  <c r="M54"/>
  <c r="K54"/>
  <c r="J56"/>
  <c r="J55"/>
  <c r="J68"/>
  <c r="J62"/>
  <c r="J63"/>
  <c r="J51"/>
  <c r="J52"/>
  <c r="J53"/>
  <c r="L50"/>
  <c r="M50"/>
  <c r="K50"/>
  <c r="J47"/>
  <c r="J48"/>
  <c r="L45"/>
  <c r="M45"/>
  <c r="K45"/>
  <c r="J46"/>
  <c r="L41"/>
  <c r="M41"/>
  <c r="K41"/>
  <c r="J44"/>
  <c r="J43"/>
  <c r="J42"/>
  <c r="J40"/>
  <c r="J39"/>
  <c r="L37"/>
  <c r="M37"/>
  <c r="K37"/>
  <c r="J38"/>
  <c r="J84"/>
  <c r="J83"/>
  <c r="M82"/>
  <c r="L82"/>
  <c r="K82"/>
  <c r="L70"/>
  <c r="M70"/>
  <c r="K70"/>
  <c r="J71"/>
  <c r="L79"/>
  <c r="M79"/>
  <c r="K79"/>
  <c r="J80"/>
  <c r="J81"/>
  <c r="J76"/>
  <c r="J75"/>
  <c r="L74"/>
  <c r="M74"/>
  <c r="K74"/>
  <c r="C76"/>
  <c r="C75"/>
  <c r="C78"/>
  <c r="C77"/>
  <c r="K33"/>
  <c r="L33"/>
  <c r="M33"/>
  <c r="J35"/>
  <c r="J34"/>
  <c r="K30"/>
  <c r="L30"/>
  <c r="M30"/>
  <c r="J32"/>
  <c r="J31"/>
  <c r="C97"/>
  <c r="C96"/>
  <c r="J95"/>
  <c r="J94"/>
  <c r="J60" l="1"/>
  <c r="J74"/>
  <c r="J54"/>
  <c r="J33"/>
  <c r="J30"/>
  <c r="J82"/>
  <c r="J79"/>
  <c r="J24"/>
  <c r="J25"/>
  <c r="J26"/>
  <c r="K22"/>
  <c r="L22"/>
  <c r="M22"/>
  <c r="J23"/>
  <c r="K15"/>
  <c r="L15"/>
  <c r="M15"/>
  <c r="J17"/>
  <c r="J18"/>
  <c r="J19"/>
  <c r="J16"/>
  <c r="J103" l="1"/>
  <c r="J101"/>
  <c r="J15"/>
  <c r="J22"/>
  <c r="J72"/>
  <c r="J87"/>
  <c r="J57"/>
  <c r="C58"/>
  <c r="J45" l="1"/>
  <c r="C72"/>
  <c r="J93"/>
  <c r="J92"/>
  <c r="J69"/>
  <c r="J102" s="1"/>
  <c r="C34"/>
  <c r="C35"/>
  <c r="C32"/>
  <c r="C39"/>
  <c r="C40"/>
  <c r="C38"/>
  <c r="C89"/>
  <c r="C90"/>
  <c r="J70"/>
  <c r="C43"/>
  <c r="C42"/>
  <c r="C73"/>
  <c r="J50"/>
  <c r="C53"/>
  <c r="C52"/>
  <c r="C51"/>
  <c r="J41"/>
  <c r="J37"/>
  <c r="C23" l="1"/>
  <c r="C54"/>
  <c r="C86"/>
  <c r="C88"/>
  <c r="J65"/>
  <c r="J86"/>
  <c r="J91" l="1"/>
  <c r="C91"/>
  <c r="L67"/>
  <c r="L98" s="1"/>
  <c r="M67"/>
  <c r="M98" s="1"/>
  <c r="K67"/>
  <c r="K98" s="1"/>
  <c r="C68"/>
  <c r="J36"/>
  <c r="J100" s="1"/>
  <c r="C36"/>
  <c r="C31"/>
  <c r="C29"/>
  <c r="C26"/>
  <c r="C27"/>
  <c r="C28"/>
  <c r="C25"/>
  <c r="C21"/>
  <c r="C20"/>
  <c r="C17"/>
  <c r="C19"/>
  <c r="C16"/>
  <c r="J67" l="1"/>
  <c r="J98" s="1"/>
</calcChain>
</file>

<file path=xl/sharedStrings.xml><?xml version="1.0" encoding="utf-8"?>
<sst xmlns="http://schemas.openxmlformats.org/spreadsheetml/2006/main" count="227" uniqueCount="132">
  <si>
    <t>Найменування завдання</t>
  </si>
  <si>
    <t>Значення показника</t>
  </si>
  <si>
    <t>у тому числи за роками</t>
  </si>
  <si>
    <t>Всього</t>
  </si>
  <si>
    <t>Виконавець заходу</t>
  </si>
  <si>
    <t>Джерела фінансування</t>
  </si>
  <si>
    <t>Прогнозний обсяг фінансування,  тис.грн.</t>
  </si>
  <si>
    <t>1. Забезпечення медичного процесу стаціонарного та амбулаторного  лікування пацієнтів</t>
  </si>
  <si>
    <t>КНП "Макарівська БЛІЛ" МСР</t>
  </si>
  <si>
    <t>Забезпечення сталої роботи діагностичних підрозділів та стаціонарних відділень</t>
  </si>
  <si>
    <t xml:space="preserve"> Реалізація ініціативи FAST TRACK CITIES та виконання цілі "90-90-90" безперервного каскаду заходів з профілактики, догляду та лікування, спрямованої на протидію епідемії ВІЛ-інфекції / СНІДу</t>
  </si>
  <si>
    <t>Діагностика з метою вчасного проведення лікування та запобігання розповсюдження інфеції</t>
  </si>
  <si>
    <t xml:space="preserve">Надання медичної допомого із зубопротезування  мешканцям Макарівської громади відповідно до Закону України “Про статус ветеранів війни, гарантії їх соціального захисту” </t>
  </si>
  <si>
    <t>4. Забезпечення безперервного функціонування закладу</t>
  </si>
  <si>
    <t>Забезпечення роботи  медичного автотранспорту</t>
  </si>
  <si>
    <t>Бюджет Макарівської селищної територіальної  громади,   інші кошти не заборонені законодавством</t>
  </si>
  <si>
    <t xml:space="preserve"> - амбулаторний прийом пацієнтів та лікування в амбулаторних умовах :</t>
  </si>
  <si>
    <t xml:space="preserve">кількість вдвідувань поліклініки (осіб) </t>
  </si>
  <si>
    <t>в т.ч. хірурічні операції</t>
  </si>
  <si>
    <t>хірургічні втручання в амбулаторних умовах (од)</t>
  </si>
  <si>
    <t>лабораторні дослідження (од)</t>
  </si>
  <si>
    <t xml:space="preserve">Зменшення тривалості лікування, підвищення якості  медичних послуг </t>
  </si>
  <si>
    <t>рентгенологічних</t>
  </si>
  <si>
    <t>УЗД</t>
  </si>
  <si>
    <t>ендоскопічні</t>
  </si>
  <si>
    <t>функціональна діагностика</t>
  </si>
  <si>
    <t>денний стаціонар (ліжко-дні)</t>
  </si>
  <si>
    <t xml:space="preserve"> -площа обробки (кв.м)  </t>
  </si>
  <si>
    <t>1.3. Придбання дезінфікуючих засобів:                             -площа обробки (кв.м)                                 -кількість санітарних вузлів (од.)</t>
  </si>
  <si>
    <t>2.3. Скринінг населення з метою ранньої діагностики цукрового діабету</t>
  </si>
  <si>
    <t>2.4.  Скринінг населення на гепатит B  та С за групами ризику, визначеними стандартами медичної допомоги</t>
  </si>
  <si>
    <t>послуги з технічного обслуговування (к-ть дизельних гегераторів)</t>
  </si>
  <si>
    <t>кількість дітей (амбулаторно -  відвідування, дослідження, хірургічні втручання)</t>
  </si>
  <si>
    <t>5.2. Облаштування кімнати для маломобільних груп населення (інваліди, вагітні, матері та дитини):</t>
  </si>
  <si>
    <t xml:space="preserve">кількість вагітних на обліку </t>
  </si>
  <si>
    <t xml:space="preserve"> -кількість лікарів відповідних  спеціалізацій, яких потребує заклад</t>
  </si>
  <si>
    <t>5.1. Облаштування гостьового інтернету для відвідувачів в поліклінічному та терапевтичному (лікувальному) корпусах:                             - кількість точок вільного WI-FI</t>
  </si>
  <si>
    <t>2.5. Діагностика населення за групою ризику на виявлення колоректального раку:                                                          - кількість пацієнтів на рік</t>
  </si>
  <si>
    <t xml:space="preserve"> - кількість пролікованих у  стаціонарних відділеннях  (осіб) </t>
  </si>
  <si>
    <t xml:space="preserve">3. Збереження кадрового потенціалу медичного персоналу лікарні  </t>
  </si>
  <si>
    <t>4.1. Забезпечення безперервного електропостачання  закладу наявними дизельними генераторами:</t>
  </si>
  <si>
    <t>Створення умов для перебування в закладі маломобільних груп населення та комфортних умов для пацієнтів та відвідувачів</t>
  </si>
  <si>
    <t>Створення умов для перебування в закладі маломобільних груп населення та комфортних умов дл пацієнтів та відвідувачів</t>
  </si>
  <si>
    <t>Запровадження сучасних методів діагностики</t>
  </si>
  <si>
    <t>кількість запланованих досліджень (од):</t>
  </si>
  <si>
    <t xml:space="preserve">кількість договорів на послуги </t>
  </si>
  <si>
    <t>ліжко-дні</t>
  </si>
  <si>
    <t>в т.ч. військовослужбовці</t>
  </si>
  <si>
    <t>потребують медикаментозного лікування</t>
  </si>
  <si>
    <t>впершевиявлені</t>
  </si>
  <si>
    <t>Забезпечення проведення  на відповідному рівні харчування  в умовах стаціонару, як складової лікувального процесу. Дотримання норм визначених наказом МОЗ від 29.10.2013 №931</t>
  </si>
  <si>
    <t>кількість осіб на обліку</t>
  </si>
  <si>
    <t>к-ть працівників туберкульозного кабінету</t>
  </si>
  <si>
    <t>Запобігання розповсюдженню туберкульозної інфекції серед працівників та пацієнтів протитуберкульозного кабінету;                          Виявлення туберкульозу шляхом проведення профілактичних оглядів населення на  рентгенологічному обладнанні</t>
  </si>
  <si>
    <t>потребують періодичного лабораторного дослідження</t>
  </si>
  <si>
    <t>в т.ч. діти</t>
  </si>
  <si>
    <t>Рання діагностики цукрового діабету , створення належних умов життя пацієнта</t>
  </si>
  <si>
    <t>к-ть медичного автотранспорту</t>
  </si>
  <si>
    <t>Забезпечення дотримання вимог інфекційного контролю в ЗОЗ</t>
  </si>
  <si>
    <t xml:space="preserve"> -кількість санітарних вузлів та рукомийників (од.)</t>
  </si>
  <si>
    <t xml:space="preserve">Завдання і заходи </t>
  </si>
  <si>
    <t xml:space="preserve"> -вартість  одного дослідження (грн.)</t>
  </si>
  <si>
    <t>2.6. Діагностичні  дослідження на комп'ютерному томографі з внутрішньовенним контрастним підсиленням</t>
  </si>
  <si>
    <t xml:space="preserve">Поточний ремонт місць перебування та придбання необхідних меблів  </t>
  </si>
  <si>
    <t>6.2. Придбання медичних меблів та приладів, безперебійників та стабілізаторів до медичного обладнання, обладнання для надання паліативної допомоги</t>
  </si>
  <si>
    <t>5. Забезпечення належних  умов для перебування пацієнтів та відвідувачів закдаду</t>
  </si>
  <si>
    <t xml:space="preserve"> -кількість пацієнтів, які потребують діагностики (осіб)</t>
  </si>
  <si>
    <t>Проведення колоноскопії групі населення віком до 50 років</t>
  </si>
  <si>
    <t>Забезпечення ранньої діагностики захворювань органів черевної порожнини, статевих органів, головного мозку</t>
  </si>
  <si>
    <t>3.2. Впровадження заходів щодо залучення лікарів відповідної спеціалізації, шляхом часткового відшкодування витра на оренду житла для працівника</t>
  </si>
  <si>
    <t>Підвищення престижу праці медичних працівників, покращення їх матеріального забезпечення. Заохочення молодих фахівців на роботу в КНП "Макарівська БЛІЛ" МСР</t>
  </si>
  <si>
    <t>Надання якісних медичних послуг, збереження та розширення спектру  медичних спеціалізацій закладу охорони здоров’я громади, створення належних побутових умов для медичних працівників. Заповнення вакантних посад.</t>
  </si>
  <si>
    <t>к-ть поїздок з доставки матеріалів на дослідження, отримання централізованих поставок, доставка компонентів крові, надання паліативної допомоги</t>
  </si>
  <si>
    <t>кількість осіб з інвалідністю (амбулаторно: відвідування, дослідження, хірургічні втручання)</t>
  </si>
  <si>
    <t>6. Відновлення та модернізація матеріально-технічної бази лікарні</t>
  </si>
  <si>
    <t xml:space="preserve">Забезпечення роботи  медичного  обладнання, поліпшення якості перебування пацієнтів на стаціонарному лікуванні та якості надання паліативної допомоги </t>
  </si>
  <si>
    <t>з виконання Програми підтримки та розвитку спеціалізованої медичної допомоги</t>
  </si>
  <si>
    <t>Найменування заходу /результативні показники</t>
  </si>
  <si>
    <t>Очікувані результати</t>
  </si>
  <si>
    <t xml:space="preserve"> - штатна чисельність</t>
  </si>
  <si>
    <t>дизельне пальне для генераторів (л)</t>
  </si>
  <si>
    <t>пальне для поїздок до пацієнтів для надання паліативної допомоги (л)</t>
  </si>
  <si>
    <t>Додаток 1</t>
  </si>
  <si>
    <t>до Програми</t>
  </si>
  <si>
    <t>У тому числі по рокам</t>
  </si>
  <si>
    <t>Всього: спеціалізована  (вторинна) медична допомога</t>
  </si>
  <si>
    <t>6.1. Придбання основних засобів (дороговартісне медичне обладнання)</t>
  </si>
  <si>
    <t>1.5. Зубопротезування пільговим категоріям громадян, учасників бойових дій, особам з інвалідністю внаслідок війни, визначеним  ст. 6 та  7 Закону України "Про статус ветеранів війни, гарантії їх соціального захисту" (к-ть осіб)</t>
  </si>
  <si>
    <t xml:space="preserve">1.1. Придбання лікарських засобів,  медичних виробів, лабораторних реактивів, тощо:      </t>
  </si>
  <si>
    <t xml:space="preserve">1.2. Проведення технічного обслуговування, ремонту, повірки медичного та діагностичного обладнання:   киснева станція,  рентгенологічне обладнання, апарати УЗД, лабораторне обдаднання. </t>
  </si>
  <si>
    <t>1.4. Придбання продуктів харчування (середній показник в грн. на 1 пацієнта стаціонару)</t>
  </si>
  <si>
    <t>2.1. Тестування населення на ВІЛ-інфекцію (к-ть обстежень),                                                                       медикаментозна профілактика опортуністичних інфекцій у людей, які живуть з ВІЛ</t>
  </si>
  <si>
    <t>2. Створення належних умов для своєчасного виявлення та профілактики захворювань</t>
  </si>
  <si>
    <t xml:space="preserve"> 2.2. Здійснення заходів щодо раннього виявлення та лікування туберкульозу</t>
  </si>
  <si>
    <t>4.2.  Технічне обслуговування, ремонт та забезпечення ПММ медичного автотранспорту</t>
  </si>
  <si>
    <t>Безперервне фукціонування підрозділів лікарні:                               -киснева станція                                    - відділення анестезіології з ліжками для інтенсивної терапії                                  - операційні хірургічного відділення                              -діагностичні підрозділи                                              -харчоблок</t>
  </si>
  <si>
    <t xml:space="preserve"> в Макарівській селищній територіальній громаді на 2025-2027 роки</t>
  </si>
  <si>
    <t>інші кошти не заборонені законодавством</t>
  </si>
  <si>
    <t>Бюджет Макарівської селищної територіальної  громади</t>
  </si>
  <si>
    <t xml:space="preserve">Кошти за договорами з НСЗУ </t>
  </si>
  <si>
    <t>Кошти від господарської діяльності</t>
  </si>
  <si>
    <t>5.3. Облаштування безпечних місць перебування працівників,  пацієнтів та відвідувачів в терапевтичному (лікувальному) корпусі                                                        -площа (кв.м)</t>
  </si>
  <si>
    <t xml:space="preserve">Забезпечення підготовки закладу до роботи в осіньо-зимовий період </t>
  </si>
  <si>
    <r>
      <t xml:space="preserve">6.3. Ремонт частини зовнішньої мережі теплопостачання:             </t>
    </r>
    <r>
      <rPr>
        <sz val="11"/>
        <color theme="1"/>
        <rFont val="Times New Roman"/>
        <family val="1"/>
        <charset val="204"/>
      </rPr>
      <t xml:space="preserve">  -  опалювальна площа, кв. м</t>
    </r>
  </si>
  <si>
    <t>7. Забезпечення належних  умов проведення діагностичних обстежень  та малоінвазійних хірургічних втручаннь для перебування пацієнтів</t>
  </si>
  <si>
    <t xml:space="preserve">Облаштування діагностичного блоку з метою створення умов відповідно вимог НСЗУ за пакетами медичних гарантій №12 «Езофагогастродуоденоскопія», №13 «Колоноскопія» та №47 "Хірургічні операції дорослим та дітям  в умовах стаціонару одного дня". </t>
  </si>
  <si>
    <t>7.1. Ремонт частини приміщень третього поверху терапевтичного корпусу Комунального некомерційного підприємства «Макарівська багатопрофільна лікарня інтенсивного лікування» Макарівської селищної ради, пошкоджених під час бойових дій, для облаштування діагностичного блоку</t>
  </si>
  <si>
    <t>малоінвазійні хірургічні втручання (од)</t>
  </si>
  <si>
    <t>в тому числі:</t>
  </si>
  <si>
    <t>кількість білизни для прання (кг)</t>
  </si>
  <si>
    <t>миття та чистка посуду в процесі організації харчування пацієнтів у стаціонарних відділеннях  (кількість ліжко-днів)</t>
  </si>
  <si>
    <t>4.3. Придбання миючих та чистящих засобів, засобів гігієни</t>
  </si>
  <si>
    <t>4.4. Ремонт і технічне обслуговування комп'ютерної техніки, придбання запчастин та перефірійного обладнання, придбання канцтоварів, господарських та будівельних товарів</t>
  </si>
  <si>
    <t>Створення належних умов для функціонування мединої іінформаційної системи, програмного забезпечення діяльності закладу, підтримання в робочому стані компютерної техніки, робочих приміщень, тощо</t>
  </si>
  <si>
    <t>кількість персональних компютерів (шт)</t>
  </si>
  <si>
    <t>площа приміщень (кв. м)</t>
  </si>
  <si>
    <t>4.5. Ремонт та технічне обслуговування механічного і електричного обладнання, обладнання з підвищенною небезпекою</t>
  </si>
  <si>
    <t>Забезпечення роботи ліфтів, пожежної сигналізації, стерелізаційної, кисневих балонів, системи інтернету</t>
  </si>
  <si>
    <t>кількість ліфтів (шт)</t>
  </si>
  <si>
    <t>площа приміщень, де має бути забезпечена пожежна сигналізація (кв. м)</t>
  </si>
  <si>
    <t>кількість стерелізаційного обладнання, кисневих балонів (шт)</t>
  </si>
  <si>
    <t>Проведення колоноскопії групі населення віком старше 50 років</t>
  </si>
  <si>
    <t>ендоскопічні дослідження (од)</t>
  </si>
  <si>
    <t xml:space="preserve">3.1. Оплата праці працівників закладу відповідно норм чинного законодавства:                                                                            </t>
  </si>
  <si>
    <t xml:space="preserve">3.1.1. Стимулюючі виплати, доплати відповідно   ПКМУ від 13.01.2023 №28,   заохочення молодих фахівців та спеціалістів для працевлаштування в лікарнї       </t>
  </si>
  <si>
    <t>3.1.2. Посадові оклади; доплати до мінімальної заробітної плати, за шкідливість, нічні, вислуга років, тощо; надбавки за класність категорію, тощо; індексація заробітної плати; матеріальна допомога на оздоровлення; стимулюючі виплати, доплати відповідно   ПКМУ від 13.01.2023 №28,   заохочення молодих фахівців та спеціалістів для працевлаштування в лікарнї</t>
  </si>
  <si>
    <t>до рішення селищної ради</t>
  </si>
  <si>
    <t>Секретар ради</t>
  </si>
  <si>
    <t>Наталія ОСТРОВСЬКА</t>
  </si>
  <si>
    <t>Додаток 2</t>
  </si>
  <si>
    <t>від 25.04.2025 №1035-41-VIII</t>
  </si>
  <si>
    <t>Макарівська селищна рада, КНП "Макарівська БЛІЛ" МСР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</si>
</sst>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164" fontId="1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vertical="top"/>
    </xf>
    <xf numFmtId="164" fontId="1" fillId="0" borderId="0" xfId="0" applyNumberFormat="1" applyFont="1" applyAlignment="1">
      <alignment horizontal="center" vertical="top"/>
    </xf>
    <xf numFmtId="0" fontId="1" fillId="0" borderId="1" xfId="0" applyFont="1" applyBorder="1" applyAlignment="1">
      <alignment horizontal="right" vertical="top"/>
    </xf>
    <xf numFmtId="1" fontId="1" fillId="0" borderId="1" xfId="0" applyNumberFormat="1" applyFont="1" applyBorder="1" applyAlignment="1">
      <alignment vertical="top"/>
    </xf>
    <xf numFmtId="0" fontId="4" fillId="0" borderId="0" xfId="0" applyFont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4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wrapText="1"/>
    </xf>
    <xf numFmtId="165" fontId="1" fillId="0" borderId="0" xfId="0" applyNumberFormat="1" applyFont="1"/>
    <xf numFmtId="165" fontId="4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top"/>
    </xf>
    <xf numFmtId="165" fontId="1" fillId="2" borderId="1" xfId="0" applyNumberFormat="1" applyFont="1" applyFill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vertical="top"/>
    </xf>
    <xf numFmtId="165" fontId="4" fillId="2" borderId="1" xfId="0" applyNumberFormat="1" applyFont="1" applyFill="1" applyBorder="1" applyAlignment="1">
      <alignment horizontal="center" vertical="top"/>
    </xf>
    <xf numFmtId="165" fontId="1" fillId="0" borderId="0" xfId="0" applyNumberFormat="1" applyFont="1" applyAlignment="1">
      <alignment horizontal="center" vertical="top"/>
    </xf>
    <xf numFmtId="0" fontId="1" fillId="0" borderId="1" xfId="0" applyFont="1" applyBorder="1"/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4" fillId="0" borderId="6" xfId="0" applyFont="1" applyBorder="1" applyAlignment="1">
      <alignment horizontal="left" vertical="top" wrapText="1"/>
    </xf>
    <xf numFmtId="165" fontId="1" fillId="0" borderId="0" xfId="0" applyNumberFormat="1" applyFont="1" applyAlignment="1">
      <alignment horizontal="center"/>
    </xf>
    <xf numFmtId="0" fontId="5" fillId="0" borderId="0" xfId="0" applyFont="1"/>
    <xf numFmtId="0" fontId="2" fillId="0" borderId="0" xfId="0" applyFont="1" applyAlignment="1">
      <alignment horizontal="left" vertical="top" wrapText="1"/>
    </xf>
    <xf numFmtId="165" fontId="2" fillId="0" borderId="0" xfId="0" applyNumberFormat="1" applyFont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165" fontId="1" fillId="0" borderId="0" xfId="0" applyNumberFormat="1" applyFont="1" applyAlignment="1">
      <alignment horizontal="left"/>
    </xf>
    <xf numFmtId="0" fontId="1" fillId="0" borderId="2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165" fontId="4" fillId="0" borderId="1" xfId="0" applyNumberFormat="1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3" fillId="0" borderId="2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wrapText="1"/>
    </xf>
    <xf numFmtId="0" fontId="4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74"/>
  <sheetViews>
    <sheetView tabSelected="1" topLeftCell="A31" workbookViewId="0">
      <selection activeCell="H37" sqref="H37:H40"/>
    </sheetView>
  </sheetViews>
  <sheetFormatPr defaultRowHeight="15"/>
  <cols>
    <col min="1" max="1" width="20.28515625" style="5" customWidth="1"/>
    <col min="2" max="2" width="31" style="5" customWidth="1"/>
    <col min="3" max="3" width="6.85546875" style="5" customWidth="1"/>
    <col min="4" max="4" width="7" style="5" customWidth="1"/>
    <col min="5" max="6" width="8.28515625" style="5" customWidth="1"/>
    <col min="7" max="7" width="21.85546875" style="5" customWidth="1"/>
    <col min="8" max="8" width="13.42578125" style="5" customWidth="1"/>
    <col min="9" max="9" width="17.28515625" style="5" customWidth="1"/>
    <col min="10" max="10" width="10.7109375" style="27" customWidth="1"/>
    <col min="11" max="11" width="9" style="27" customWidth="1"/>
    <col min="12" max="12" width="10.140625" style="27" customWidth="1"/>
    <col min="13" max="13" width="8.85546875" style="27" customWidth="1"/>
    <col min="14" max="16384" width="9.140625" style="5"/>
  </cols>
  <sheetData>
    <row r="1" spans="1:13">
      <c r="J1" s="44" t="s">
        <v>129</v>
      </c>
      <c r="K1" s="44"/>
      <c r="L1" s="44"/>
      <c r="M1" s="44"/>
    </row>
    <row r="2" spans="1:13">
      <c r="J2" s="44" t="s">
        <v>126</v>
      </c>
      <c r="K2" s="44"/>
      <c r="L2" s="44"/>
      <c r="M2" s="44"/>
    </row>
    <row r="3" spans="1:13">
      <c r="J3" s="44" t="s">
        <v>130</v>
      </c>
      <c r="K3" s="44"/>
      <c r="L3" s="44"/>
      <c r="M3" s="44"/>
    </row>
    <row r="4" spans="1:13">
      <c r="J4" s="39"/>
      <c r="K4" s="39"/>
      <c r="L4" s="39"/>
      <c r="M4" s="39"/>
    </row>
    <row r="5" spans="1:13">
      <c r="J5" s="27" t="s">
        <v>82</v>
      </c>
    </row>
    <row r="6" spans="1:13">
      <c r="J6" s="27" t="s">
        <v>83</v>
      </c>
    </row>
    <row r="7" spans="1:13" ht="15.6" customHeight="1">
      <c r="B7" s="53" t="s">
        <v>60</v>
      </c>
      <c r="C7" s="54"/>
      <c r="D7" s="54"/>
      <c r="E7" s="54"/>
      <c r="F7" s="54"/>
      <c r="G7" s="54"/>
      <c r="H7" s="54"/>
      <c r="I7" s="54"/>
    </row>
    <row r="8" spans="1:13">
      <c r="B8" s="66" t="s">
        <v>76</v>
      </c>
      <c r="C8" s="67"/>
      <c r="D8" s="67"/>
      <c r="E8" s="67"/>
      <c r="F8" s="67"/>
      <c r="G8" s="67"/>
      <c r="H8" s="67"/>
      <c r="I8" s="67"/>
    </row>
    <row r="9" spans="1:13" ht="15.6" customHeight="1">
      <c r="B9" s="68" t="s">
        <v>96</v>
      </c>
      <c r="C9" s="69"/>
      <c r="D9" s="69"/>
      <c r="E9" s="69"/>
      <c r="F9" s="69"/>
      <c r="G9" s="69"/>
      <c r="H9" s="69"/>
      <c r="I9" s="69"/>
    </row>
    <row r="10" spans="1:13" ht="16.149999999999999" customHeight="1">
      <c r="B10" s="71"/>
      <c r="C10" s="72"/>
      <c r="D10" s="72"/>
      <c r="E10" s="72"/>
      <c r="F10" s="72"/>
      <c r="G10" s="72"/>
      <c r="H10" s="72"/>
      <c r="I10" s="72"/>
    </row>
    <row r="11" spans="1:13" ht="64.900000000000006" customHeight="1">
      <c r="A11" s="64" t="s">
        <v>0</v>
      </c>
      <c r="B11" s="64" t="s">
        <v>77</v>
      </c>
      <c r="C11" s="64" t="s">
        <v>1</v>
      </c>
      <c r="D11" s="64"/>
      <c r="E11" s="64"/>
      <c r="F11" s="64"/>
      <c r="G11" s="64" t="s">
        <v>78</v>
      </c>
      <c r="H11" s="64" t="s">
        <v>4</v>
      </c>
      <c r="I11" s="64" t="s">
        <v>5</v>
      </c>
      <c r="J11" s="51" t="s">
        <v>6</v>
      </c>
      <c r="K11" s="50" t="s">
        <v>84</v>
      </c>
      <c r="L11" s="50"/>
      <c r="M11" s="50"/>
    </row>
    <row r="12" spans="1:13">
      <c r="A12" s="64"/>
      <c r="B12" s="64"/>
      <c r="C12" s="64" t="s">
        <v>3</v>
      </c>
      <c r="D12" s="64" t="s">
        <v>2</v>
      </c>
      <c r="E12" s="64"/>
      <c r="F12" s="64"/>
      <c r="G12" s="70"/>
      <c r="H12" s="70"/>
      <c r="I12" s="70"/>
      <c r="J12" s="51"/>
      <c r="K12" s="51">
        <v>2025</v>
      </c>
      <c r="L12" s="51">
        <v>2026</v>
      </c>
      <c r="M12" s="51">
        <v>2027</v>
      </c>
    </row>
    <row r="13" spans="1:13" ht="15" customHeight="1">
      <c r="A13" s="64"/>
      <c r="B13" s="64"/>
      <c r="C13" s="64"/>
      <c r="D13" s="6">
        <v>2025</v>
      </c>
      <c r="E13" s="6">
        <v>2026</v>
      </c>
      <c r="F13" s="6">
        <v>2027</v>
      </c>
      <c r="G13" s="70"/>
      <c r="H13" s="70"/>
      <c r="I13" s="70"/>
      <c r="J13" s="51"/>
      <c r="K13" s="52"/>
      <c r="L13" s="52"/>
      <c r="M13" s="52"/>
    </row>
    <row r="14" spans="1:13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  <c r="G14" s="6">
        <v>7</v>
      </c>
      <c r="H14" s="6">
        <v>8</v>
      </c>
      <c r="I14" s="6">
        <v>9</v>
      </c>
      <c r="J14" s="28">
        <v>10</v>
      </c>
      <c r="K14" s="28">
        <v>11</v>
      </c>
      <c r="L14" s="28">
        <v>12</v>
      </c>
      <c r="M14" s="28">
        <v>13</v>
      </c>
    </row>
    <row r="15" spans="1:13" ht="43.15" customHeight="1">
      <c r="A15" s="59" t="s">
        <v>7</v>
      </c>
      <c r="B15" s="10" t="s">
        <v>88</v>
      </c>
      <c r="C15" s="7"/>
      <c r="D15" s="7"/>
      <c r="E15" s="7"/>
      <c r="F15" s="7"/>
      <c r="G15" s="48" t="s">
        <v>21</v>
      </c>
      <c r="H15" s="48" t="s">
        <v>8</v>
      </c>
      <c r="I15" s="2" t="s">
        <v>3</v>
      </c>
      <c r="J15" s="29">
        <f>J16+J17+J18+J19</f>
        <v>6000</v>
      </c>
      <c r="K15" s="29">
        <f t="shared" ref="K15:M15" si="0">K16+K17+K18+K19</f>
        <v>2050</v>
      </c>
      <c r="L15" s="29">
        <f t="shared" si="0"/>
        <v>1900</v>
      </c>
      <c r="M15" s="29">
        <f t="shared" si="0"/>
        <v>2050</v>
      </c>
    </row>
    <row r="16" spans="1:13" ht="75.75" customHeight="1">
      <c r="A16" s="59"/>
      <c r="B16" s="2" t="s">
        <v>38</v>
      </c>
      <c r="C16" s="7">
        <f>D16+E16+F16</f>
        <v>8630</v>
      </c>
      <c r="D16" s="7">
        <v>2830</v>
      </c>
      <c r="E16" s="7">
        <v>2850</v>
      </c>
      <c r="F16" s="7">
        <v>2950</v>
      </c>
      <c r="G16" s="48"/>
      <c r="H16" s="48"/>
      <c r="I16" s="2" t="s">
        <v>98</v>
      </c>
      <c r="J16" s="29">
        <f>K16+L16+M16</f>
        <v>3500</v>
      </c>
      <c r="K16" s="30">
        <v>1250</v>
      </c>
      <c r="L16" s="31">
        <v>1050</v>
      </c>
      <c r="M16" s="31">
        <v>1200</v>
      </c>
    </row>
    <row r="17" spans="1:14" ht="45.75" customHeight="1">
      <c r="A17" s="59"/>
      <c r="B17" s="2" t="s">
        <v>18</v>
      </c>
      <c r="C17" s="7">
        <f>D17+E17+F17</f>
        <v>1790</v>
      </c>
      <c r="D17" s="7">
        <v>550</v>
      </c>
      <c r="E17" s="7">
        <v>590</v>
      </c>
      <c r="F17" s="7">
        <v>650</v>
      </c>
      <c r="G17" s="48"/>
      <c r="H17" s="48"/>
      <c r="I17" s="2" t="s">
        <v>99</v>
      </c>
      <c r="J17" s="29">
        <f t="shared" ref="J17:J19" si="1">K17+L17+M17</f>
        <v>550</v>
      </c>
      <c r="K17" s="31">
        <v>150</v>
      </c>
      <c r="L17" s="31">
        <v>200</v>
      </c>
      <c r="M17" s="31">
        <v>200</v>
      </c>
    </row>
    <row r="18" spans="1:14" ht="46.5" customHeight="1">
      <c r="A18" s="59"/>
      <c r="B18" s="2" t="s">
        <v>16</v>
      </c>
      <c r="C18" s="7"/>
      <c r="D18" s="7"/>
      <c r="E18" s="7"/>
      <c r="F18" s="7"/>
      <c r="G18" s="48"/>
      <c r="H18" s="48"/>
      <c r="I18" s="2" t="s">
        <v>100</v>
      </c>
      <c r="J18" s="29">
        <f t="shared" si="1"/>
        <v>1500</v>
      </c>
      <c r="K18" s="31">
        <v>500</v>
      </c>
      <c r="L18" s="31">
        <v>500</v>
      </c>
      <c r="M18" s="31">
        <v>500</v>
      </c>
    </row>
    <row r="19" spans="1:14" ht="46.5" customHeight="1">
      <c r="A19" s="59"/>
      <c r="B19" s="2" t="s">
        <v>17</v>
      </c>
      <c r="C19" s="7">
        <f>D19+E19+F19</f>
        <v>259880</v>
      </c>
      <c r="D19" s="7">
        <v>86380</v>
      </c>
      <c r="E19" s="7">
        <v>86500</v>
      </c>
      <c r="F19" s="7">
        <v>87000</v>
      </c>
      <c r="G19" s="48"/>
      <c r="H19" s="48"/>
      <c r="I19" s="2" t="s">
        <v>97</v>
      </c>
      <c r="J19" s="29">
        <f t="shared" si="1"/>
        <v>450</v>
      </c>
      <c r="K19" s="31">
        <v>150</v>
      </c>
      <c r="L19" s="31">
        <v>150</v>
      </c>
      <c r="M19" s="31">
        <v>150</v>
      </c>
    </row>
    <row r="20" spans="1:14" ht="31.5" customHeight="1">
      <c r="A20" s="59"/>
      <c r="B20" s="2" t="s">
        <v>19</v>
      </c>
      <c r="C20" s="7">
        <f>D20+E20+F20</f>
        <v>4550</v>
      </c>
      <c r="D20" s="7">
        <v>1450</v>
      </c>
      <c r="E20" s="7">
        <v>1500</v>
      </c>
      <c r="F20" s="7">
        <v>1600</v>
      </c>
      <c r="G20" s="48"/>
      <c r="H20" s="48"/>
      <c r="I20" s="2"/>
      <c r="J20" s="29"/>
      <c r="K20" s="31"/>
      <c r="L20" s="31"/>
      <c r="M20" s="31"/>
    </row>
    <row r="21" spans="1:14" ht="17.45" customHeight="1">
      <c r="A21" s="59"/>
      <c r="B21" s="2" t="s">
        <v>20</v>
      </c>
      <c r="C21" s="7">
        <f>D21+E21+F21</f>
        <v>845000</v>
      </c>
      <c r="D21" s="7">
        <v>275000</v>
      </c>
      <c r="E21" s="19">
        <v>280000</v>
      </c>
      <c r="F21" s="19">
        <v>290000</v>
      </c>
      <c r="G21" s="48"/>
      <c r="H21" s="48"/>
      <c r="I21" s="2"/>
      <c r="J21" s="29"/>
      <c r="K21" s="31"/>
      <c r="L21" s="31"/>
      <c r="M21" s="31"/>
    </row>
    <row r="22" spans="1:14" ht="114" customHeight="1">
      <c r="A22" s="59"/>
      <c r="B22" s="10" t="s">
        <v>89</v>
      </c>
      <c r="C22" s="7"/>
      <c r="D22" s="7"/>
      <c r="E22" s="7"/>
      <c r="F22" s="7"/>
      <c r="G22" s="65" t="s">
        <v>9</v>
      </c>
      <c r="H22" s="65" t="s">
        <v>8</v>
      </c>
      <c r="I22" s="2" t="s">
        <v>3</v>
      </c>
      <c r="J22" s="29">
        <f>J23+J24+J25+J26</f>
        <v>3510</v>
      </c>
      <c r="K22" s="29">
        <f t="shared" ref="K22:M22" si="2">K23+K24+K25+K26</f>
        <v>1300</v>
      </c>
      <c r="L22" s="29">
        <f t="shared" si="2"/>
        <v>1070</v>
      </c>
      <c r="M22" s="29">
        <f t="shared" si="2"/>
        <v>1140</v>
      </c>
    </row>
    <row r="23" spans="1:14" ht="75">
      <c r="A23" s="59"/>
      <c r="B23" s="2" t="s">
        <v>45</v>
      </c>
      <c r="C23" s="7">
        <f>D23+E23+F23</f>
        <v>36</v>
      </c>
      <c r="D23" s="7">
        <v>12</v>
      </c>
      <c r="E23" s="7">
        <v>12</v>
      </c>
      <c r="F23" s="7">
        <v>12</v>
      </c>
      <c r="G23" s="65"/>
      <c r="H23" s="65"/>
      <c r="I23" s="2" t="s">
        <v>98</v>
      </c>
      <c r="J23" s="29">
        <f>K23+L23+M23</f>
        <v>2460</v>
      </c>
      <c r="K23" s="30">
        <v>950</v>
      </c>
      <c r="L23" s="31">
        <v>720</v>
      </c>
      <c r="M23" s="31">
        <v>790</v>
      </c>
    </row>
    <row r="24" spans="1:14" ht="45.75" customHeight="1">
      <c r="A24" s="59"/>
      <c r="B24" s="2" t="s">
        <v>44</v>
      </c>
      <c r="C24" s="7"/>
      <c r="D24" s="7"/>
      <c r="E24" s="7"/>
      <c r="F24" s="7"/>
      <c r="G24" s="65"/>
      <c r="H24" s="65"/>
      <c r="I24" s="2" t="s">
        <v>99</v>
      </c>
      <c r="J24" s="29">
        <f t="shared" ref="J24:J26" si="3">K24+L24+M24</f>
        <v>0</v>
      </c>
      <c r="K24" s="31">
        <v>0</v>
      </c>
      <c r="L24" s="31">
        <v>0</v>
      </c>
      <c r="M24" s="31">
        <v>0</v>
      </c>
    </row>
    <row r="25" spans="1:14" ht="48.75" customHeight="1">
      <c r="A25" s="59"/>
      <c r="B25" s="2" t="s">
        <v>22</v>
      </c>
      <c r="C25" s="7">
        <f>D25+E25+F25</f>
        <v>55460</v>
      </c>
      <c r="D25" s="7">
        <v>18420</v>
      </c>
      <c r="E25" s="7">
        <v>18470</v>
      </c>
      <c r="F25" s="7">
        <v>18570</v>
      </c>
      <c r="G25" s="65"/>
      <c r="H25" s="65"/>
      <c r="I25" s="2" t="s">
        <v>100</v>
      </c>
      <c r="J25" s="29">
        <f t="shared" si="3"/>
        <v>1050</v>
      </c>
      <c r="K25" s="31">
        <v>350</v>
      </c>
      <c r="L25" s="31">
        <v>350</v>
      </c>
      <c r="M25" s="31">
        <v>350</v>
      </c>
    </row>
    <row r="26" spans="1:14" ht="45" customHeight="1">
      <c r="A26" s="59"/>
      <c r="B26" s="2" t="s">
        <v>23</v>
      </c>
      <c r="C26" s="7">
        <f t="shared" ref="C26:C29" si="4">D26+E26+F26</f>
        <v>14415</v>
      </c>
      <c r="D26" s="7">
        <v>4765</v>
      </c>
      <c r="E26" s="7">
        <v>4800</v>
      </c>
      <c r="F26" s="7">
        <v>4850</v>
      </c>
      <c r="G26" s="65"/>
      <c r="H26" s="65"/>
      <c r="I26" s="2" t="s">
        <v>97</v>
      </c>
      <c r="J26" s="29">
        <f t="shared" si="3"/>
        <v>0</v>
      </c>
      <c r="K26" s="31">
        <v>0</v>
      </c>
      <c r="L26" s="31">
        <v>0</v>
      </c>
      <c r="M26" s="32">
        <v>0</v>
      </c>
      <c r="N26" s="17"/>
    </row>
    <row r="27" spans="1:14" ht="16.899999999999999" customHeight="1">
      <c r="A27" s="59"/>
      <c r="B27" s="2" t="s">
        <v>24</v>
      </c>
      <c r="C27" s="7">
        <f t="shared" si="4"/>
        <v>1345</v>
      </c>
      <c r="D27" s="7">
        <v>405</v>
      </c>
      <c r="E27" s="7">
        <v>450</v>
      </c>
      <c r="F27" s="7">
        <v>490</v>
      </c>
      <c r="G27" s="65"/>
      <c r="H27" s="65"/>
      <c r="I27" s="12"/>
      <c r="J27" s="29"/>
      <c r="K27" s="31"/>
      <c r="L27" s="31"/>
      <c r="M27" s="31"/>
    </row>
    <row r="28" spans="1:14" ht="16.899999999999999" customHeight="1">
      <c r="A28" s="59"/>
      <c r="B28" s="2" t="s">
        <v>25</v>
      </c>
      <c r="C28" s="7">
        <f t="shared" si="4"/>
        <v>19030</v>
      </c>
      <c r="D28" s="7">
        <v>6280</v>
      </c>
      <c r="E28" s="7">
        <v>6350</v>
      </c>
      <c r="F28" s="7">
        <v>6400</v>
      </c>
      <c r="G28" s="65"/>
      <c r="H28" s="65"/>
      <c r="I28" s="12"/>
      <c r="J28" s="29"/>
      <c r="K28" s="31"/>
      <c r="L28" s="31"/>
      <c r="M28" s="31"/>
    </row>
    <row r="29" spans="1:14" ht="16.149999999999999" customHeight="1">
      <c r="A29" s="59"/>
      <c r="B29" s="2" t="s">
        <v>26</v>
      </c>
      <c r="C29" s="7">
        <f t="shared" si="4"/>
        <v>7530</v>
      </c>
      <c r="D29" s="7">
        <v>2330</v>
      </c>
      <c r="E29" s="7">
        <v>2500</v>
      </c>
      <c r="F29" s="7">
        <v>2700</v>
      </c>
      <c r="G29" s="65"/>
      <c r="H29" s="65"/>
      <c r="I29" s="12"/>
      <c r="J29" s="29"/>
      <c r="K29" s="31"/>
      <c r="L29" s="31"/>
      <c r="M29" s="31"/>
    </row>
    <row r="30" spans="1:14" ht="71.25">
      <c r="A30" s="59"/>
      <c r="B30" s="10" t="s">
        <v>28</v>
      </c>
      <c r="C30" s="12"/>
      <c r="D30" s="7"/>
      <c r="E30" s="7"/>
      <c r="F30" s="7"/>
      <c r="G30" s="48" t="s">
        <v>58</v>
      </c>
      <c r="H30" s="45" t="s">
        <v>8</v>
      </c>
      <c r="I30" s="2" t="s">
        <v>3</v>
      </c>
      <c r="J30" s="29">
        <f>J31+J32</f>
        <v>565</v>
      </c>
      <c r="K30" s="29">
        <f t="shared" ref="K30:M30" si="5">K31+K32</f>
        <v>170</v>
      </c>
      <c r="L30" s="29">
        <f t="shared" si="5"/>
        <v>185</v>
      </c>
      <c r="M30" s="29">
        <f t="shared" si="5"/>
        <v>210</v>
      </c>
    </row>
    <row r="31" spans="1:14" ht="75">
      <c r="A31" s="59"/>
      <c r="B31" s="2" t="s">
        <v>27</v>
      </c>
      <c r="C31" s="12">
        <f>D31+E31+F31</f>
        <v>26955</v>
      </c>
      <c r="D31" s="7">
        <v>8985</v>
      </c>
      <c r="E31" s="7">
        <v>8985</v>
      </c>
      <c r="F31" s="7">
        <v>8985</v>
      </c>
      <c r="G31" s="48"/>
      <c r="H31" s="46"/>
      <c r="I31" s="2" t="s">
        <v>98</v>
      </c>
      <c r="J31" s="29">
        <f>K31+L31+M31</f>
        <v>415</v>
      </c>
      <c r="K31" s="31">
        <v>120</v>
      </c>
      <c r="L31" s="31">
        <v>135</v>
      </c>
      <c r="M31" s="31">
        <v>160</v>
      </c>
    </row>
    <row r="32" spans="1:14" ht="49.5" customHeight="1">
      <c r="A32" s="59"/>
      <c r="B32" s="2" t="s">
        <v>59</v>
      </c>
      <c r="C32" s="13">
        <f>D32+E32+F32</f>
        <v>735</v>
      </c>
      <c r="D32" s="14">
        <v>245</v>
      </c>
      <c r="E32" s="14">
        <v>245</v>
      </c>
      <c r="F32" s="14">
        <v>245</v>
      </c>
      <c r="G32" s="48"/>
      <c r="H32" s="47"/>
      <c r="I32" s="2" t="s">
        <v>100</v>
      </c>
      <c r="J32" s="29">
        <f>K32+L32+M32</f>
        <v>150</v>
      </c>
      <c r="K32" s="31">
        <v>50</v>
      </c>
      <c r="L32" s="31">
        <v>50</v>
      </c>
      <c r="M32" s="31">
        <v>50</v>
      </c>
    </row>
    <row r="33" spans="1:13" ht="45.6" customHeight="1">
      <c r="A33" s="59"/>
      <c r="B33" s="10" t="s">
        <v>90</v>
      </c>
      <c r="C33" s="13"/>
      <c r="D33" s="14">
        <v>22.7</v>
      </c>
      <c r="E33" s="14">
        <v>24.15</v>
      </c>
      <c r="F33" s="14">
        <v>26.57</v>
      </c>
      <c r="G33" s="48" t="s">
        <v>50</v>
      </c>
      <c r="H33" s="48" t="s">
        <v>8</v>
      </c>
      <c r="I33" s="2" t="s">
        <v>3</v>
      </c>
      <c r="J33" s="29">
        <f>J34+J35</f>
        <v>2550</v>
      </c>
      <c r="K33" s="29">
        <f t="shared" ref="K33:M33" si="6">K34+K35</f>
        <v>1000</v>
      </c>
      <c r="L33" s="29">
        <f t="shared" si="6"/>
        <v>750</v>
      </c>
      <c r="M33" s="29">
        <f t="shared" si="6"/>
        <v>800</v>
      </c>
    </row>
    <row r="34" spans="1:13" ht="73.5" customHeight="1">
      <c r="A34" s="59"/>
      <c r="B34" s="2" t="s">
        <v>46</v>
      </c>
      <c r="C34" s="13">
        <f t="shared" ref="C34:C35" si="7">D34+E34+F34</f>
        <v>62100</v>
      </c>
      <c r="D34" s="14">
        <v>20700</v>
      </c>
      <c r="E34" s="14">
        <v>20700</v>
      </c>
      <c r="F34" s="14">
        <v>20700</v>
      </c>
      <c r="G34" s="48"/>
      <c r="H34" s="48"/>
      <c r="I34" s="2" t="s">
        <v>98</v>
      </c>
      <c r="J34" s="29">
        <f t="shared" ref="J34:J46" si="8">K34+L34+M34</f>
        <v>1800</v>
      </c>
      <c r="K34" s="31">
        <v>750</v>
      </c>
      <c r="L34" s="31">
        <v>500</v>
      </c>
      <c r="M34" s="31">
        <v>550</v>
      </c>
    </row>
    <row r="35" spans="1:13" ht="46.15" customHeight="1">
      <c r="A35" s="59"/>
      <c r="B35" s="2" t="s">
        <v>47</v>
      </c>
      <c r="C35" s="13">
        <f t="shared" si="7"/>
        <v>5400</v>
      </c>
      <c r="D35" s="14">
        <v>1800</v>
      </c>
      <c r="E35" s="14">
        <v>1800</v>
      </c>
      <c r="F35" s="14">
        <v>1800</v>
      </c>
      <c r="G35" s="48"/>
      <c r="H35" s="48"/>
      <c r="I35" s="2" t="s">
        <v>100</v>
      </c>
      <c r="J35" s="29">
        <f t="shared" si="8"/>
        <v>750</v>
      </c>
      <c r="K35" s="31">
        <v>250</v>
      </c>
      <c r="L35" s="31">
        <v>250</v>
      </c>
      <c r="M35" s="31">
        <v>250</v>
      </c>
    </row>
    <row r="36" spans="1:13" ht="135.75" customHeight="1">
      <c r="A36" s="59"/>
      <c r="B36" s="11" t="s">
        <v>87</v>
      </c>
      <c r="C36" s="7">
        <f>D36+E36+F36</f>
        <v>85</v>
      </c>
      <c r="D36" s="7">
        <v>25</v>
      </c>
      <c r="E36" s="7">
        <v>30</v>
      </c>
      <c r="F36" s="7">
        <v>30</v>
      </c>
      <c r="G36" s="2" t="s">
        <v>12</v>
      </c>
      <c r="H36" s="43" t="s">
        <v>131</v>
      </c>
      <c r="I36" s="2" t="s">
        <v>15</v>
      </c>
      <c r="J36" s="29">
        <f t="shared" si="8"/>
        <v>875</v>
      </c>
      <c r="K36" s="31">
        <v>275</v>
      </c>
      <c r="L36" s="31">
        <v>300</v>
      </c>
      <c r="M36" s="31">
        <v>300</v>
      </c>
    </row>
    <row r="37" spans="1:13" ht="89.25" customHeight="1">
      <c r="A37" s="76" t="s">
        <v>92</v>
      </c>
      <c r="B37" s="10" t="s">
        <v>91</v>
      </c>
      <c r="C37" s="7"/>
      <c r="D37" s="7"/>
      <c r="E37" s="7"/>
      <c r="F37" s="7"/>
      <c r="G37" s="48" t="s">
        <v>10</v>
      </c>
      <c r="H37" s="48" t="s">
        <v>8</v>
      </c>
      <c r="I37" s="2" t="s">
        <v>3</v>
      </c>
      <c r="J37" s="29">
        <f t="shared" si="8"/>
        <v>235</v>
      </c>
      <c r="K37" s="31">
        <f>K38+K39+K40</f>
        <v>75</v>
      </c>
      <c r="L37" s="31">
        <f t="shared" ref="L37:M37" si="9">L38+L39+L40</f>
        <v>78</v>
      </c>
      <c r="M37" s="31">
        <f t="shared" si="9"/>
        <v>82</v>
      </c>
    </row>
    <row r="38" spans="1:13" ht="76.5" customHeight="1">
      <c r="A38" s="76"/>
      <c r="B38" s="2" t="s">
        <v>51</v>
      </c>
      <c r="C38" s="14">
        <f>D38+E38+F38</f>
        <v>135</v>
      </c>
      <c r="D38" s="14">
        <v>45</v>
      </c>
      <c r="E38" s="14">
        <v>45</v>
      </c>
      <c r="F38" s="14">
        <v>45</v>
      </c>
      <c r="G38" s="48"/>
      <c r="H38" s="48"/>
      <c r="I38" s="2" t="s">
        <v>98</v>
      </c>
      <c r="J38" s="29">
        <f t="shared" si="8"/>
        <v>115</v>
      </c>
      <c r="K38" s="31">
        <v>35</v>
      </c>
      <c r="L38" s="31">
        <v>38</v>
      </c>
      <c r="M38" s="31">
        <v>42</v>
      </c>
    </row>
    <row r="39" spans="1:13" ht="45">
      <c r="A39" s="76"/>
      <c r="B39" s="2" t="s">
        <v>49</v>
      </c>
      <c r="C39" s="14">
        <f t="shared" ref="C39:C40" si="10">D39+E39+F39</f>
        <v>100</v>
      </c>
      <c r="D39" s="14">
        <v>30</v>
      </c>
      <c r="E39" s="14">
        <v>35</v>
      </c>
      <c r="F39" s="14">
        <v>35</v>
      </c>
      <c r="G39" s="48"/>
      <c r="H39" s="48"/>
      <c r="I39" s="2" t="s">
        <v>100</v>
      </c>
      <c r="J39" s="29">
        <f t="shared" si="8"/>
        <v>90</v>
      </c>
      <c r="K39" s="31">
        <v>30</v>
      </c>
      <c r="L39" s="31">
        <v>30</v>
      </c>
      <c r="M39" s="31">
        <v>30</v>
      </c>
    </row>
    <row r="40" spans="1:13" ht="45">
      <c r="A40" s="76"/>
      <c r="B40" s="2" t="s">
        <v>48</v>
      </c>
      <c r="C40" s="14">
        <f t="shared" si="10"/>
        <v>100</v>
      </c>
      <c r="D40" s="14">
        <v>30</v>
      </c>
      <c r="E40" s="14">
        <v>35</v>
      </c>
      <c r="F40" s="14">
        <v>35</v>
      </c>
      <c r="G40" s="48"/>
      <c r="H40" s="48"/>
      <c r="I40" s="2" t="s">
        <v>97</v>
      </c>
      <c r="J40" s="29">
        <f t="shared" si="8"/>
        <v>30</v>
      </c>
      <c r="K40" s="31">
        <v>10</v>
      </c>
      <c r="L40" s="31">
        <v>10</v>
      </c>
      <c r="M40" s="31">
        <v>10</v>
      </c>
    </row>
    <row r="41" spans="1:13" ht="44.25" customHeight="1">
      <c r="A41" s="76"/>
      <c r="B41" s="10" t="s">
        <v>93</v>
      </c>
      <c r="C41" s="7"/>
      <c r="D41" s="7"/>
      <c r="E41" s="7"/>
      <c r="F41" s="7"/>
      <c r="G41" s="48" t="s">
        <v>53</v>
      </c>
      <c r="H41" s="48" t="s">
        <v>8</v>
      </c>
      <c r="I41" s="2" t="s">
        <v>3</v>
      </c>
      <c r="J41" s="29">
        <f t="shared" si="8"/>
        <v>420</v>
      </c>
      <c r="K41" s="29">
        <f>K42+K43+K44</f>
        <v>140</v>
      </c>
      <c r="L41" s="29">
        <f t="shared" ref="L41:M41" si="11">L42+L43+L44</f>
        <v>140</v>
      </c>
      <c r="M41" s="29">
        <f t="shared" si="11"/>
        <v>140</v>
      </c>
    </row>
    <row r="42" spans="1:13" ht="75">
      <c r="A42" s="76"/>
      <c r="B42" s="2" t="s">
        <v>51</v>
      </c>
      <c r="C42" s="7">
        <f>D42+E42+F42</f>
        <v>225</v>
      </c>
      <c r="D42" s="7">
        <v>75</v>
      </c>
      <c r="E42" s="7">
        <v>75</v>
      </c>
      <c r="F42" s="7">
        <v>75</v>
      </c>
      <c r="G42" s="48"/>
      <c r="H42" s="48"/>
      <c r="I42" s="2" t="s">
        <v>98</v>
      </c>
      <c r="J42" s="29">
        <f t="shared" si="8"/>
        <v>135</v>
      </c>
      <c r="K42" s="31">
        <v>45</v>
      </c>
      <c r="L42" s="31">
        <v>45</v>
      </c>
      <c r="M42" s="31">
        <v>45</v>
      </c>
    </row>
    <row r="43" spans="1:13" ht="45">
      <c r="A43" s="76"/>
      <c r="B43" s="2" t="s">
        <v>48</v>
      </c>
      <c r="C43" s="7">
        <f>D43+E43+F43</f>
        <v>102</v>
      </c>
      <c r="D43" s="7">
        <v>34</v>
      </c>
      <c r="E43" s="7">
        <v>34</v>
      </c>
      <c r="F43" s="7">
        <v>34</v>
      </c>
      <c r="G43" s="48"/>
      <c r="H43" s="48"/>
      <c r="I43" s="2" t="s">
        <v>100</v>
      </c>
      <c r="J43" s="29">
        <f t="shared" si="8"/>
        <v>135</v>
      </c>
      <c r="K43" s="31">
        <v>45</v>
      </c>
      <c r="L43" s="31">
        <v>45</v>
      </c>
      <c r="M43" s="31">
        <v>45</v>
      </c>
    </row>
    <row r="44" spans="1:13" ht="30" customHeight="1">
      <c r="A44" s="76"/>
      <c r="B44" s="2" t="s">
        <v>52</v>
      </c>
      <c r="C44" s="7">
        <v>9</v>
      </c>
      <c r="D44" s="7">
        <v>3</v>
      </c>
      <c r="E44" s="7">
        <v>3</v>
      </c>
      <c r="F44" s="7">
        <v>3</v>
      </c>
      <c r="G44" s="48"/>
      <c r="H44" s="48"/>
      <c r="I44" s="2" t="s">
        <v>97</v>
      </c>
      <c r="J44" s="29">
        <f t="shared" si="8"/>
        <v>150</v>
      </c>
      <c r="K44" s="31">
        <v>50</v>
      </c>
      <c r="L44" s="31">
        <v>50</v>
      </c>
      <c r="M44" s="31">
        <v>50</v>
      </c>
    </row>
    <row r="45" spans="1:13" ht="42.6" customHeight="1">
      <c r="A45" s="76"/>
      <c r="B45" s="10" t="s">
        <v>29</v>
      </c>
      <c r="C45" s="7"/>
      <c r="D45" s="7"/>
      <c r="E45" s="7"/>
      <c r="F45" s="7"/>
      <c r="G45" s="48" t="s">
        <v>56</v>
      </c>
      <c r="H45" s="48" t="s">
        <v>8</v>
      </c>
      <c r="I45" s="2" t="s">
        <v>3</v>
      </c>
      <c r="J45" s="29">
        <f t="shared" si="8"/>
        <v>238</v>
      </c>
      <c r="K45" s="29">
        <f>K46+K47+K48</f>
        <v>73</v>
      </c>
      <c r="L45" s="29">
        <f t="shared" ref="L45:M45" si="12">L46+L47+L48</f>
        <v>80</v>
      </c>
      <c r="M45" s="29">
        <f t="shared" si="12"/>
        <v>85</v>
      </c>
    </row>
    <row r="46" spans="1:13" ht="75">
      <c r="A46" s="76"/>
      <c r="B46" s="2" t="s">
        <v>51</v>
      </c>
      <c r="C46" s="7">
        <v>230</v>
      </c>
      <c r="D46" s="7">
        <v>230</v>
      </c>
      <c r="E46" s="7">
        <v>230</v>
      </c>
      <c r="F46" s="7">
        <v>230</v>
      </c>
      <c r="G46" s="48"/>
      <c r="H46" s="48"/>
      <c r="I46" s="2" t="s">
        <v>98</v>
      </c>
      <c r="J46" s="29">
        <f t="shared" si="8"/>
        <v>163</v>
      </c>
      <c r="K46" s="31">
        <v>48</v>
      </c>
      <c r="L46" s="31">
        <v>55</v>
      </c>
      <c r="M46" s="31">
        <v>60</v>
      </c>
    </row>
    <row r="47" spans="1:13" ht="45">
      <c r="A47" s="76"/>
      <c r="B47" s="2" t="s">
        <v>55</v>
      </c>
      <c r="C47" s="7">
        <v>12</v>
      </c>
      <c r="D47" s="7">
        <v>12</v>
      </c>
      <c r="E47" s="7">
        <v>12</v>
      </c>
      <c r="F47" s="7">
        <v>12</v>
      </c>
      <c r="G47" s="48"/>
      <c r="H47" s="48"/>
      <c r="I47" s="2" t="s">
        <v>100</v>
      </c>
      <c r="J47" s="29">
        <f t="shared" ref="J47:J48" si="13">K47+L47+M47</f>
        <v>60</v>
      </c>
      <c r="K47" s="31">
        <v>20</v>
      </c>
      <c r="L47" s="31">
        <v>20</v>
      </c>
      <c r="M47" s="31">
        <v>20</v>
      </c>
    </row>
    <row r="48" spans="1:13" ht="45">
      <c r="A48" s="76"/>
      <c r="B48" s="2" t="s">
        <v>54</v>
      </c>
      <c r="C48" s="7">
        <v>315</v>
      </c>
      <c r="D48" s="7">
        <v>105</v>
      </c>
      <c r="E48" s="7">
        <v>105</v>
      </c>
      <c r="F48" s="7">
        <v>105</v>
      </c>
      <c r="G48" s="48"/>
      <c r="H48" s="48"/>
      <c r="I48" s="2" t="s">
        <v>97</v>
      </c>
      <c r="J48" s="29">
        <f t="shared" si="13"/>
        <v>15</v>
      </c>
      <c r="K48" s="31">
        <v>5</v>
      </c>
      <c r="L48" s="31">
        <v>5</v>
      </c>
      <c r="M48" s="31">
        <v>5</v>
      </c>
    </row>
    <row r="49" spans="1:13">
      <c r="A49" s="76"/>
      <c r="B49" s="2" t="s">
        <v>55</v>
      </c>
      <c r="C49" s="7">
        <v>15</v>
      </c>
      <c r="D49" s="7">
        <v>5</v>
      </c>
      <c r="E49" s="7">
        <v>5</v>
      </c>
      <c r="F49" s="7">
        <v>5</v>
      </c>
      <c r="G49" s="48"/>
      <c r="H49" s="48"/>
      <c r="I49" s="2"/>
      <c r="J49" s="29"/>
      <c r="K49" s="31"/>
      <c r="L49" s="31"/>
      <c r="M49" s="31"/>
    </row>
    <row r="50" spans="1:13" ht="73.5" customHeight="1">
      <c r="A50" s="76"/>
      <c r="B50" s="10" t="s">
        <v>30</v>
      </c>
      <c r="C50" s="7"/>
      <c r="D50" s="7"/>
      <c r="E50" s="7"/>
      <c r="F50" s="7"/>
      <c r="G50" s="48" t="s">
        <v>11</v>
      </c>
      <c r="H50" s="48" t="s">
        <v>8</v>
      </c>
      <c r="I50" s="2" t="s">
        <v>3</v>
      </c>
      <c r="J50" s="29">
        <f>K50+L50+M50</f>
        <v>367</v>
      </c>
      <c r="K50" s="31">
        <f>K51+K52+K53</f>
        <v>115</v>
      </c>
      <c r="L50" s="31">
        <f t="shared" ref="L50:M50" si="14">L51+L52+L53</f>
        <v>122</v>
      </c>
      <c r="M50" s="31">
        <f t="shared" si="14"/>
        <v>130</v>
      </c>
    </row>
    <row r="51" spans="1:13" ht="58.15" customHeight="1">
      <c r="A51" s="76"/>
      <c r="B51" s="2" t="s">
        <v>38</v>
      </c>
      <c r="C51" s="7">
        <f>D51+E51+F51</f>
        <v>8630</v>
      </c>
      <c r="D51" s="7">
        <v>2830</v>
      </c>
      <c r="E51" s="7">
        <v>2850</v>
      </c>
      <c r="F51" s="7">
        <v>2950</v>
      </c>
      <c r="G51" s="48"/>
      <c r="H51" s="48"/>
      <c r="I51" s="2" t="s">
        <v>98</v>
      </c>
      <c r="J51" s="29">
        <f t="shared" ref="J51:J53" si="15">K51+L51+M51</f>
        <v>217</v>
      </c>
      <c r="K51" s="31">
        <v>65</v>
      </c>
      <c r="L51" s="31">
        <v>72</v>
      </c>
      <c r="M51" s="31">
        <v>80</v>
      </c>
    </row>
    <row r="52" spans="1:13" ht="45">
      <c r="A52" s="76"/>
      <c r="B52" s="2" t="s">
        <v>18</v>
      </c>
      <c r="C52" s="7">
        <f>D52+E52+F52</f>
        <v>1790</v>
      </c>
      <c r="D52" s="7">
        <v>550</v>
      </c>
      <c r="E52" s="7">
        <v>590</v>
      </c>
      <c r="F52" s="7">
        <v>650</v>
      </c>
      <c r="G52" s="48"/>
      <c r="H52" s="48"/>
      <c r="I52" s="2" t="s">
        <v>100</v>
      </c>
      <c r="J52" s="29">
        <f t="shared" si="15"/>
        <v>150</v>
      </c>
      <c r="K52" s="31">
        <v>50</v>
      </c>
      <c r="L52" s="31">
        <v>50</v>
      </c>
      <c r="M52" s="31">
        <v>50</v>
      </c>
    </row>
    <row r="53" spans="1:13" ht="45">
      <c r="A53" s="76"/>
      <c r="B53" s="2" t="s">
        <v>19</v>
      </c>
      <c r="C53" s="7">
        <f>D53+E53+F53</f>
        <v>4550</v>
      </c>
      <c r="D53" s="7">
        <v>1450</v>
      </c>
      <c r="E53" s="7">
        <v>1500</v>
      </c>
      <c r="F53" s="7">
        <v>1600</v>
      </c>
      <c r="G53" s="48"/>
      <c r="H53" s="48"/>
      <c r="I53" s="2" t="s">
        <v>97</v>
      </c>
      <c r="J53" s="29">
        <f t="shared" si="15"/>
        <v>0</v>
      </c>
      <c r="K53" s="31"/>
      <c r="L53" s="31"/>
      <c r="M53" s="31"/>
    </row>
    <row r="54" spans="1:13" ht="58.9" customHeight="1">
      <c r="A54" s="76"/>
      <c r="B54" s="10" t="s">
        <v>37</v>
      </c>
      <c r="C54" s="7">
        <f>D54+E54+F54</f>
        <v>252</v>
      </c>
      <c r="D54" s="14">
        <v>84</v>
      </c>
      <c r="E54" s="7">
        <v>84</v>
      </c>
      <c r="F54" s="7">
        <v>84</v>
      </c>
      <c r="G54" s="2" t="s">
        <v>67</v>
      </c>
      <c r="H54" s="2" t="s">
        <v>8</v>
      </c>
      <c r="I54" s="2" t="s">
        <v>3</v>
      </c>
      <c r="J54" s="29">
        <f t="shared" ref="J54:J61" si="16">K54+L54+M54</f>
        <v>598.5</v>
      </c>
      <c r="K54" s="31">
        <f>K55+K56</f>
        <v>199.5</v>
      </c>
      <c r="L54" s="31">
        <f t="shared" ref="L54:M54" si="17">L55+L56</f>
        <v>199.5</v>
      </c>
      <c r="M54" s="31">
        <f t="shared" si="17"/>
        <v>199.5</v>
      </c>
    </row>
    <row r="55" spans="1:13" ht="73.150000000000006" customHeight="1">
      <c r="A55" s="76"/>
      <c r="B55" s="10"/>
      <c r="C55" s="7"/>
      <c r="D55" s="14"/>
      <c r="E55" s="7"/>
      <c r="F55" s="7"/>
      <c r="G55" s="2"/>
      <c r="H55" s="2"/>
      <c r="I55" s="2" t="s">
        <v>98</v>
      </c>
      <c r="J55" s="29">
        <f t="shared" si="16"/>
        <v>475.5</v>
      </c>
      <c r="K55" s="31">
        <v>158.5</v>
      </c>
      <c r="L55" s="31">
        <v>158.5</v>
      </c>
      <c r="M55" s="31">
        <v>158.5</v>
      </c>
    </row>
    <row r="56" spans="1:13" ht="60.75" customHeight="1">
      <c r="A56" s="76"/>
      <c r="B56" s="10"/>
      <c r="C56" s="7"/>
      <c r="D56" s="14"/>
      <c r="E56" s="7"/>
      <c r="F56" s="7"/>
      <c r="G56" s="2" t="s">
        <v>121</v>
      </c>
      <c r="H56" s="2"/>
      <c r="I56" s="2" t="s">
        <v>99</v>
      </c>
      <c r="J56" s="29">
        <f t="shared" si="16"/>
        <v>123</v>
      </c>
      <c r="K56" s="31">
        <v>41</v>
      </c>
      <c r="L56" s="31">
        <v>41</v>
      </c>
      <c r="M56" s="31">
        <v>41</v>
      </c>
    </row>
    <row r="57" spans="1:13" ht="59.25" customHeight="1">
      <c r="A57" s="65"/>
      <c r="B57" s="10" t="s">
        <v>62</v>
      </c>
      <c r="C57" s="7"/>
      <c r="D57" s="7"/>
      <c r="E57" s="7"/>
      <c r="F57" s="7"/>
      <c r="G57" s="48" t="s">
        <v>68</v>
      </c>
      <c r="H57" s="48" t="s">
        <v>8</v>
      </c>
      <c r="I57" s="2" t="s">
        <v>3</v>
      </c>
      <c r="J57" s="29">
        <f t="shared" si="16"/>
        <v>1029.9000000000001</v>
      </c>
      <c r="K57" s="31">
        <f>K58+K59</f>
        <v>343.3</v>
      </c>
      <c r="L57" s="31">
        <f t="shared" ref="L57:M57" si="18">L58+L59</f>
        <v>343.3</v>
      </c>
      <c r="M57" s="31">
        <f t="shared" si="18"/>
        <v>343.3</v>
      </c>
    </row>
    <row r="58" spans="1:13" ht="76.150000000000006" customHeight="1">
      <c r="A58" s="65"/>
      <c r="B58" s="2" t="s">
        <v>66</v>
      </c>
      <c r="C58" s="7">
        <f>D58+E58+F58</f>
        <v>360</v>
      </c>
      <c r="D58" s="14">
        <v>120</v>
      </c>
      <c r="E58" s="7">
        <v>120</v>
      </c>
      <c r="F58" s="7">
        <v>120</v>
      </c>
      <c r="G58" s="48"/>
      <c r="H58" s="48"/>
      <c r="I58" s="2" t="s">
        <v>98</v>
      </c>
      <c r="J58" s="29">
        <f t="shared" si="16"/>
        <v>879.90000000000009</v>
      </c>
      <c r="K58" s="31">
        <v>293.3</v>
      </c>
      <c r="L58" s="31">
        <v>293.3</v>
      </c>
      <c r="M58" s="31">
        <v>293.3</v>
      </c>
    </row>
    <row r="59" spans="1:13" ht="45.6" customHeight="1">
      <c r="A59" s="65"/>
      <c r="B59" s="2" t="s">
        <v>61</v>
      </c>
      <c r="C59" s="7"/>
      <c r="D59" s="9">
        <v>2444</v>
      </c>
      <c r="E59" s="9">
        <v>2444</v>
      </c>
      <c r="F59" s="9">
        <v>2444</v>
      </c>
      <c r="G59" s="48"/>
      <c r="H59" s="48"/>
      <c r="I59" s="2" t="s">
        <v>99</v>
      </c>
      <c r="J59" s="29">
        <f t="shared" si="16"/>
        <v>150</v>
      </c>
      <c r="K59" s="31">
        <v>50</v>
      </c>
      <c r="L59" s="31">
        <v>50</v>
      </c>
      <c r="M59" s="31">
        <v>50</v>
      </c>
    </row>
    <row r="60" spans="1:13" ht="154.5" customHeight="1">
      <c r="A60" s="59" t="s">
        <v>39</v>
      </c>
      <c r="B60" s="24" t="s">
        <v>123</v>
      </c>
      <c r="C60" s="35"/>
      <c r="D60" s="35"/>
      <c r="E60" s="35"/>
      <c r="F60" s="35"/>
      <c r="G60" s="2" t="s">
        <v>70</v>
      </c>
      <c r="H60" s="2" t="s">
        <v>8</v>
      </c>
      <c r="I60" s="2" t="s">
        <v>3</v>
      </c>
      <c r="J60" s="29">
        <f>K60+L60+M60</f>
        <v>141858</v>
      </c>
      <c r="K60" s="29">
        <f>K61+K62+K63</f>
        <v>47458</v>
      </c>
      <c r="L60" s="29">
        <f t="shared" ref="L60:M60" si="19">L61+L62+L63</f>
        <v>47700</v>
      </c>
      <c r="M60" s="29">
        <f t="shared" si="19"/>
        <v>46700</v>
      </c>
    </row>
    <row r="61" spans="1:13" ht="80.25" customHeight="1">
      <c r="A61" s="59"/>
      <c r="B61" s="26" t="s">
        <v>124</v>
      </c>
      <c r="C61" s="35"/>
      <c r="D61" s="35"/>
      <c r="E61" s="35"/>
      <c r="F61" s="35"/>
      <c r="G61" s="35"/>
      <c r="H61" s="35"/>
      <c r="I61" s="2" t="s">
        <v>98</v>
      </c>
      <c r="J61" s="29">
        <f t="shared" si="16"/>
        <v>31000</v>
      </c>
      <c r="K61" s="31">
        <v>12000</v>
      </c>
      <c r="L61" s="31">
        <v>10000</v>
      </c>
      <c r="M61" s="31">
        <v>9000</v>
      </c>
    </row>
    <row r="62" spans="1:13" ht="49.5" customHeight="1">
      <c r="A62" s="59"/>
      <c r="B62" s="45" t="s">
        <v>125</v>
      </c>
      <c r="C62" s="60"/>
      <c r="D62" s="60"/>
      <c r="E62" s="60"/>
      <c r="F62" s="60"/>
      <c r="G62" s="62"/>
      <c r="H62" s="62"/>
      <c r="I62" s="2" t="s">
        <v>99</v>
      </c>
      <c r="J62" s="29">
        <f t="shared" ref="J62:J63" si="20">K62+L62+M62</f>
        <v>108958</v>
      </c>
      <c r="K62" s="31">
        <v>34958</v>
      </c>
      <c r="L62" s="31">
        <v>37000</v>
      </c>
      <c r="M62" s="31">
        <v>37000</v>
      </c>
    </row>
    <row r="63" spans="1:13" ht="147" customHeight="1">
      <c r="A63" s="59"/>
      <c r="B63" s="47"/>
      <c r="C63" s="61"/>
      <c r="D63" s="61"/>
      <c r="E63" s="61"/>
      <c r="F63" s="61"/>
      <c r="G63" s="63"/>
      <c r="H63" s="63"/>
      <c r="I63" s="2" t="s">
        <v>100</v>
      </c>
      <c r="J63" s="29">
        <f t="shared" si="20"/>
        <v>1900</v>
      </c>
      <c r="K63" s="31">
        <v>500</v>
      </c>
      <c r="L63" s="31">
        <v>700</v>
      </c>
      <c r="M63" s="31">
        <v>700</v>
      </c>
    </row>
    <row r="64" spans="1:13">
      <c r="A64" s="59"/>
      <c r="B64" s="2" t="s">
        <v>79</v>
      </c>
      <c r="C64" s="8">
        <v>240.25</v>
      </c>
      <c r="D64" s="8">
        <v>240.25</v>
      </c>
      <c r="E64" s="8">
        <v>240.25</v>
      </c>
      <c r="F64" s="8">
        <v>240.25</v>
      </c>
      <c r="G64" s="2"/>
      <c r="H64" s="2"/>
      <c r="I64" s="2"/>
      <c r="J64" s="29"/>
      <c r="K64" s="31"/>
      <c r="L64" s="31"/>
      <c r="M64" s="31"/>
    </row>
    <row r="65" spans="1:13" ht="93" customHeight="1">
      <c r="A65" s="59"/>
      <c r="B65" s="11" t="s">
        <v>69</v>
      </c>
      <c r="C65" s="8"/>
      <c r="D65" s="8"/>
      <c r="E65" s="8"/>
      <c r="F65" s="8"/>
      <c r="G65" s="48" t="s">
        <v>71</v>
      </c>
      <c r="H65" s="48" t="s">
        <v>8</v>
      </c>
      <c r="I65" s="48" t="s">
        <v>15</v>
      </c>
      <c r="J65" s="49">
        <f>K65+L65+M65</f>
        <v>864</v>
      </c>
      <c r="K65" s="49">
        <v>288</v>
      </c>
      <c r="L65" s="49">
        <v>288</v>
      </c>
      <c r="M65" s="49">
        <v>288</v>
      </c>
    </row>
    <row r="66" spans="1:13" ht="46.5" customHeight="1">
      <c r="A66" s="59"/>
      <c r="B66" s="4" t="s">
        <v>35</v>
      </c>
      <c r="C66" s="18">
        <v>9</v>
      </c>
      <c r="D66" s="18">
        <v>3</v>
      </c>
      <c r="E66" s="18">
        <v>3</v>
      </c>
      <c r="F66" s="18">
        <v>3</v>
      </c>
      <c r="G66" s="48"/>
      <c r="H66" s="48"/>
      <c r="I66" s="48"/>
      <c r="J66" s="49"/>
      <c r="K66" s="49"/>
      <c r="L66" s="49"/>
      <c r="M66" s="49"/>
    </row>
    <row r="67" spans="1:13" ht="58.9" customHeight="1">
      <c r="A67" s="59" t="s">
        <v>13</v>
      </c>
      <c r="B67" s="10" t="s">
        <v>40</v>
      </c>
      <c r="C67" s="18">
        <v>4</v>
      </c>
      <c r="D67" s="18">
        <v>4</v>
      </c>
      <c r="E67" s="18">
        <v>4</v>
      </c>
      <c r="F67" s="18">
        <v>4</v>
      </c>
      <c r="G67" s="48" t="s">
        <v>95</v>
      </c>
      <c r="H67" s="48" t="s">
        <v>8</v>
      </c>
      <c r="I67" s="2" t="s">
        <v>3</v>
      </c>
      <c r="J67" s="29">
        <f>K67+L67+M67</f>
        <v>1329.4</v>
      </c>
      <c r="K67" s="29">
        <f>K68+K69</f>
        <v>403.2</v>
      </c>
      <c r="L67" s="29">
        <f t="shared" ref="L67:M67" si="21">L68+L69</f>
        <v>451.2</v>
      </c>
      <c r="M67" s="29">
        <f t="shared" si="21"/>
        <v>475</v>
      </c>
    </row>
    <row r="68" spans="1:13" ht="75">
      <c r="A68" s="59"/>
      <c r="B68" s="2" t="s">
        <v>80</v>
      </c>
      <c r="C68" s="8">
        <f>D68+E68+F68</f>
        <v>6900</v>
      </c>
      <c r="D68" s="7">
        <v>2300</v>
      </c>
      <c r="E68" s="7">
        <v>2300</v>
      </c>
      <c r="F68" s="7">
        <v>2300</v>
      </c>
      <c r="G68" s="48"/>
      <c r="H68" s="48"/>
      <c r="I68" s="2" t="s">
        <v>98</v>
      </c>
      <c r="J68" s="29">
        <f>K68+L68+M68</f>
        <v>754.4</v>
      </c>
      <c r="K68" s="31">
        <v>228.2</v>
      </c>
      <c r="L68" s="31">
        <v>251.2</v>
      </c>
      <c r="M68" s="31">
        <v>275</v>
      </c>
    </row>
    <row r="69" spans="1:13" ht="46.15" customHeight="1">
      <c r="A69" s="59"/>
      <c r="B69" s="2" t="s">
        <v>31</v>
      </c>
      <c r="C69" s="8">
        <v>4</v>
      </c>
      <c r="D69" s="8">
        <v>4</v>
      </c>
      <c r="E69" s="8">
        <v>4</v>
      </c>
      <c r="F69" s="8">
        <v>4</v>
      </c>
      <c r="G69" s="48"/>
      <c r="H69" s="48"/>
      <c r="I69" s="2" t="s">
        <v>100</v>
      </c>
      <c r="J69" s="29">
        <f t="shared" ref="J69" si="22">K69+L69+M69</f>
        <v>575</v>
      </c>
      <c r="K69" s="31">
        <v>175</v>
      </c>
      <c r="L69" s="31">
        <v>200</v>
      </c>
      <c r="M69" s="31">
        <v>200</v>
      </c>
    </row>
    <row r="70" spans="1:13" ht="60" customHeight="1">
      <c r="A70" s="59"/>
      <c r="B70" s="10" t="s">
        <v>94</v>
      </c>
      <c r="C70" s="7"/>
      <c r="D70" s="7"/>
      <c r="E70" s="7"/>
      <c r="F70" s="7"/>
      <c r="G70" s="48" t="s">
        <v>14</v>
      </c>
      <c r="H70" s="48" t="s">
        <v>8</v>
      </c>
      <c r="I70" s="2" t="s">
        <v>3</v>
      </c>
      <c r="J70" s="29">
        <f>K70+L70+M70</f>
        <v>1030.4000000000001</v>
      </c>
      <c r="K70" s="29">
        <f>K71+K72</f>
        <v>320</v>
      </c>
      <c r="L70" s="29">
        <f t="shared" ref="L70:M70" si="23">L71+L72</f>
        <v>346.4</v>
      </c>
      <c r="M70" s="29">
        <f t="shared" si="23"/>
        <v>364</v>
      </c>
    </row>
    <row r="71" spans="1:13" ht="58.9" customHeight="1">
      <c r="A71" s="2"/>
      <c r="B71" s="2" t="s">
        <v>57</v>
      </c>
      <c r="C71" s="7">
        <v>9</v>
      </c>
      <c r="D71" s="7">
        <v>3</v>
      </c>
      <c r="E71" s="7">
        <v>3</v>
      </c>
      <c r="F71" s="7">
        <v>3</v>
      </c>
      <c r="G71" s="48"/>
      <c r="H71" s="48"/>
      <c r="I71" s="2" t="s">
        <v>98</v>
      </c>
      <c r="J71" s="29">
        <f>K71+L71+M71</f>
        <v>520.4</v>
      </c>
      <c r="K71" s="31">
        <v>150</v>
      </c>
      <c r="L71" s="31">
        <v>176.4</v>
      </c>
      <c r="M71" s="31">
        <v>194</v>
      </c>
    </row>
    <row r="72" spans="1:13" ht="45">
      <c r="A72" s="2"/>
      <c r="B72" s="2" t="s">
        <v>81</v>
      </c>
      <c r="C72" s="7">
        <f>D72+E72+F72</f>
        <v>2250</v>
      </c>
      <c r="D72" s="7">
        <v>700</v>
      </c>
      <c r="E72" s="7">
        <v>750</v>
      </c>
      <c r="F72" s="7">
        <v>800</v>
      </c>
      <c r="G72" s="48"/>
      <c r="H72" s="48"/>
      <c r="I72" s="2" t="s">
        <v>100</v>
      </c>
      <c r="J72" s="29">
        <f t="shared" ref="J72" si="24">K72+L72+M72</f>
        <v>510</v>
      </c>
      <c r="K72" s="31">
        <v>170</v>
      </c>
      <c r="L72" s="31">
        <v>170</v>
      </c>
      <c r="M72" s="31">
        <v>170</v>
      </c>
    </row>
    <row r="73" spans="1:13" ht="73.150000000000006" customHeight="1">
      <c r="A73" s="2"/>
      <c r="B73" s="2" t="s">
        <v>72</v>
      </c>
      <c r="C73" s="7">
        <f>D73+E73+F73</f>
        <v>624</v>
      </c>
      <c r="D73" s="7">
        <v>208</v>
      </c>
      <c r="E73" s="7">
        <v>208</v>
      </c>
      <c r="F73" s="7">
        <v>208</v>
      </c>
      <c r="G73" s="48"/>
      <c r="H73" s="48"/>
      <c r="I73" s="2"/>
      <c r="J73" s="29"/>
      <c r="K73" s="31"/>
      <c r="L73" s="31"/>
      <c r="M73" s="31"/>
    </row>
    <row r="74" spans="1:13" ht="30.6" customHeight="1">
      <c r="A74" s="2"/>
      <c r="B74" s="10" t="s">
        <v>111</v>
      </c>
      <c r="C74" s="7"/>
      <c r="D74" s="7"/>
      <c r="E74" s="7"/>
      <c r="F74" s="7"/>
      <c r="G74" s="45" t="s">
        <v>58</v>
      </c>
      <c r="H74" s="45" t="s">
        <v>8</v>
      </c>
      <c r="I74" s="2" t="s">
        <v>3</v>
      </c>
      <c r="J74" s="29">
        <f>K74+L74+M74</f>
        <v>180</v>
      </c>
      <c r="K74" s="29">
        <f>K75+K76</f>
        <v>55</v>
      </c>
      <c r="L74" s="29">
        <f t="shared" ref="L74:M74" si="25">L75+L76</f>
        <v>60</v>
      </c>
      <c r="M74" s="29">
        <f t="shared" si="25"/>
        <v>65</v>
      </c>
    </row>
    <row r="75" spans="1:13" ht="71.45" customHeight="1">
      <c r="A75" s="2"/>
      <c r="B75" s="2" t="s">
        <v>109</v>
      </c>
      <c r="C75" s="7">
        <f>D75+E75+F75</f>
        <v>7500</v>
      </c>
      <c r="D75" s="7">
        <v>2500</v>
      </c>
      <c r="E75" s="7">
        <v>2500</v>
      </c>
      <c r="F75" s="7">
        <v>2500</v>
      </c>
      <c r="G75" s="46"/>
      <c r="H75" s="46"/>
      <c r="I75" s="2" t="s">
        <v>98</v>
      </c>
      <c r="J75" s="29">
        <f>K75+L75+M75</f>
        <v>150</v>
      </c>
      <c r="K75" s="31">
        <v>45</v>
      </c>
      <c r="L75" s="31">
        <v>50</v>
      </c>
      <c r="M75" s="31">
        <v>55</v>
      </c>
    </row>
    <row r="76" spans="1:13" ht="54.6" customHeight="1">
      <c r="A76" s="2"/>
      <c r="B76" s="2" t="s">
        <v>110</v>
      </c>
      <c r="C76" s="23">
        <f>D76+E76+F76</f>
        <v>102000</v>
      </c>
      <c r="D76" s="23">
        <v>34000</v>
      </c>
      <c r="E76" s="23">
        <v>34000</v>
      </c>
      <c r="F76" s="23">
        <v>34000</v>
      </c>
      <c r="G76" s="46"/>
      <c r="H76" s="46"/>
      <c r="I76" s="2" t="s">
        <v>100</v>
      </c>
      <c r="J76" s="29">
        <f>K76+L76+M76</f>
        <v>30</v>
      </c>
      <c r="K76" s="31">
        <v>10</v>
      </c>
      <c r="L76" s="31">
        <v>10</v>
      </c>
      <c r="M76" s="31">
        <v>10</v>
      </c>
    </row>
    <row r="77" spans="1:13" ht="18" customHeight="1">
      <c r="A77" s="2"/>
      <c r="B77" s="2" t="s">
        <v>27</v>
      </c>
      <c r="C77" s="12">
        <f>D77+E77+F77</f>
        <v>26955</v>
      </c>
      <c r="D77" s="7">
        <v>8985</v>
      </c>
      <c r="E77" s="7">
        <v>8985</v>
      </c>
      <c r="F77" s="7">
        <v>8985</v>
      </c>
      <c r="G77" s="46"/>
      <c r="H77" s="46"/>
      <c r="I77" s="2"/>
      <c r="J77" s="29"/>
      <c r="K77" s="31"/>
      <c r="L77" s="31"/>
      <c r="M77" s="31"/>
    </row>
    <row r="78" spans="1:13" ht="31.15" customHeight="1">
      <c r="A78" s="2"/>
      <c r="B78" s="2" t="s">
        <v>59</v>
      </c>
      <c r="C78" s="13">
        <f>D78+E78+F78</f>
        <v>735</v>
      </c>
      <c r="D78" s="14">
        <v>245</v>
      </c>
      <c r="E78" s="14">
        <v>245</v>
      </c>
      <c r="F78" s="14">
        <v>245</v>
      </c>
      <c r="G78" s="47"/>
      <c r="H78" s="47"/>
      <c r="I78" s="2"/>
      <c r="J78" s="29"/>
      <c r="K78" s="31"/>
      <c r="L78" s="31"/>
      <c r="M78" s="31"/>
    </row>
    <row r="79" spans="1:13" ht="180" customHeight="1">
      <c r="A79" s="2"/>
      <c r="B79" s="10" t="s">
        <v>112</v>
      </c>
      <c r="C79" s="13"/>
      <c r="D79" s="14"/>
      <c r="E79" s="14"/>
      <c r="F79" s="14"/>
      <c r="G79" s="25" t="s">
        <v>113</v>
      </c>
      <c r="H79" s="25"/>
      <c r="I79" s="2" t="s">
        <v>3</v>
      </c>
      <c r="J79" s="29">
        <f t="shared" ref="J79:J84" si="26">K79+L79+M79</f>
        <v>3090</v>
      </c>
      <c r="K79" s="29">
        <f>K80+K81</f>
        <v>1030</v>
      </c>
      <c r="L79" s="29">
        <f t="shared" ref="L79:M79" si="27">L80+L81</f>
        <v>1030</v>
      </c>
      <c r="M79" s="29">
        <f t="shared" si="27"/>
        <v>1030</v>
      </c>
    </row>
    <row r="80" spans="1:13" ht="75" customHeight="1">
      <c r="A80" s="2"/>
      <c r="B80" s="2" t="s">
        <v>114</v>
      </c>
      <c r="C80" s="13">
        <v>73</v>
      </c>
      <c r="D80" s="14">
        <v>73</v>
      </c>
      <c r="E80" s="14">
        <v>73</v>
      </c>
      <c r="F80" s="14">
        <v>73</v>
      </c>
      <c r="G80" s="25"/>
      <c r="H80" s="25"/>
      <c r="I80" s="2" t="s">
        <v>98</v>
      </c>
      <c r="J80" s="29">
        <f t="shared" si="26"/>
        <v>1140</v>
      </c>
      <c r="K80" s="31">
        <v>380</v>
      </c>
      <c r="L80" s="31">
        <v>380</v>
      </c>
      <c r="M80" s="31">
        <v>380</v>
      </c>
    </row>
    <row r="81" spans="1:13" ht="45.75" customHeight="1">
      <c r="A81" s="2"/>
      <c r="B81" s="2" t="s">
        <v>115</v>
      </c>
      <c r="C81" s="13">
        <v>10230</v>
      </c>
      <c r="D81" s="14">
        <v>10230</v>
      </c>
      <c r="E81" s="14">
        <v>10230</v>
      </c>
      <c r="F81" s="14">
        <v>10230</v>
      </c>
      <c r="G81" s="25"/>
      <c r="H81" s="25"/>
      <c r="I81" s="2" t="s">
        <v>100</v>
      </c>
      <c r="J81" s="29">
        <f t="shared" si="26"/>
        <v>1950</v>
      </c>
      <c r="K81" s="31">
        <v>650</v>
      </c>
      <c r="L81" s="31">
        <v>650</v>
      </c>
      <c r="M81" s="31">
        <v>650</v>
      </c>
    </row>
    <row r="82" spans="1:13" ht="92.25" customHeight="1">
      <c r="A82" s="2"/>
      <c r="B82" s="10" t="s">
        <v>116</v>
      </c>
      <c r="C82" s="13"/>
      <c r="D82" s="14"/>
      <c r="E82" s="14"/>
      <c r="F82" s="14"/>
      <c r="G82" s="25" t="s">
        <v>117</v>
      </c>
      <c r="H82" s="25"/>
      <c r="I82" s="2" t="s">
        <v>3</v>
      </c>
      <c r="J82" s="29">
        <f t="shared" si="26"/>
        <v>2400</v>
      </c>
      <c r="K82" s="29">
        <f>K83+K84</f>
        <v>800</v>
      </c>
      <c r="L82" s="29">
        <f t="shared" ref="L82" si="28">L83+L84</f>
        <v>800</v>
      </c>
      <c r="M82" s="29">
        <f t="shared" ref="M82" si="29">M83+M84</f>
        <v>800</v>
      </c>
    </row>
    <row r="83" spans="1:13" ht="57.75" customHeight="1">
      <c r="A83" s="2"/>
      <c r="B83" s="2" t="s">
        <v>118</v>
      </c>
      <c r="C83" s="13">
        <v>4</v>
      </c>
      <c r="D83" s="14">
        <v>4</v>
      </c>
      <c r="E83" s="14">
        <v>4</v>
      </c>
      <c r="F83" s="14">
        <v>4</v>
      </c>
      <c r="G83" s="25"/>
      <c r="H83" s="25"/>
      <c r="I83" s="2" t="s">
        <v>98</v>
      </c>
      <c r="J83" s="29">
        <f t="shared" si="26"/>
        <v>1050</v>
      </c>
      <c r="K83" s="31">
        <v>350</v>
      </c>
      <c r="L83" s="31">
        <v>350</v>
      </c>
      <c r="M83" s="31">
        <v>350</v>
      </c>
    </row>
    <row r="84" spans="1:13" ht="45" customHeight="1">
      <c r="A84" s="2"/>
      <c r="B84" s="2" t="s">
        <v>119</v>
      </c>
      <c r="C84" s="13">
        <v>9036</v>
      </c>
      <c r="D84" s="14">
        <v>9036</v>
      </c>
      <c r="E84" s="14">
        <v>9036</v>
      </c>
      <c r="F84" s="14">
        <v>9036</v>
      </c>
      <c r="G84" s="25"/>
      <c r="H84" s="25"/>
      <c r="I84" s="2" t="s">
        <v>100</v>
      </c>
      <c r="J84" s="29">
        <f t="shared" si="26"/>
        <v>1350</v>
      </c>
      <c r="K84" s="31">
        <v>450</v>
      </c>
      <c r="L84" s="31">
        <v>450</v>
      </c>
      <c r="M84" s="31">
        <v>450</v>
      </c>
    </row>
    <row r="85" spans="1:13" ht="42.6" customHeight="1">
      <c r="A85" s="2"/>
      <c r="B85" s="2" t="s">
        <v>120</v>
      </c>
      <c r="C85" s="13">
        <v>27</v>
      </c>
      <c r="D85" s="14">
        <v>27</v>
      </c>
      <c r="E85" s="14">
        <v>27</v>
      </c>
      <c r="F85" s="14">
        <v>27</v>
      </c>
      <c r="G85" s="25"/>
      <c r="H85" s="25"/>
      <c r="I85" s="2"/>
      <c r="J85" s="29"/>
      <c r="K85" s="31"/>
      <c r="L85" s="31"/>
      <c r="M85" s="31"/>
    </row>
    <row r="86" spans="1:13" ht="110.45" customHeight="1">
      <c r="A86" s="59" t="s">
        <v>65</v>
      </c>
      <c r="B86" s="10" t="s">
        <v>36</v>
      </c>
      <c r="C86" s="8">
        <f>D86+E86+F86</f>
        <v>2</v>
      </c>
      <c r="D86" s="8">
        <v>2</v>
      </c>
      <c r="E86" s="7"/>
      <c r="F86" s="7"/>
      <c r="G86" s="2" t="s">
        <v>41</v>
      </c>
      <c r="H86" s="2" t="s">
        <v>8</v>
      </c>
      <c r="I86" s="2" t="s">
        <v>15</v>
      </c>
      <c r="J86" s="29">
        <f>K86+L86+M86</f>
        <v>45</v>
      </c>
      <c r="K86" s="29">
        <v>45</v>
      </c>
      <c r="L86" s="29">
        <v>0</v>
      </c>
      <c r="M86" s="29">
        <v>0</v>
      </c>
    </row>
    <row r="87" spans="1:13" ht="57.6" customHeight="1">
      <c r="A87" s="59"/>
      <c r="B87" s="11" t="s">
        <v>33</v>
      </c>
      <c r="C87" s="15"/>
      <c r="D87" s="15"/>
      <c r="E87" s="15"/>
      <c r="F87" s="15"/>
      <c r="G87" s="58" t="s">
        <v>42</v>
      </c>
      <c r="H87" s="58" t="s">
        <v>8</v>
      </c>
      <c r="I87" s="58" t="s">
        <v>15</v>
      </c>
      <c r="J87" s="33">
        <f>K87+L87+M87</f>
        <v>315</v>
      </c>
      <c r="K87" s="33">
        <v>195</v>
      </c>
      <c r="L87" s="33">
        <v>120</v>
      </c>
      <c r="M87" s="33">
        <v>0</v>
      </c>
    </row>
    <row r="88" spans="1:13" ht="43.5" customHeight="1">
      <c r="A88" s="59"/>
      <c r="B88" s="4" t="s">
        <v>32</v>
      </c>
      <c r="C88" s="15">
        <f>D88+E88+F88</f>
        <v>21430</v>
      </c>
      <c r="D88" s="15">
        <v>6730</v>
      </c>
      <c r="E88" s="15">
        <v>7200</v>
      </c>
      <c r="F88" s="15">
        <v>7500</v>
      </c>
      <c r="G88" s="58"/>
      <c r="H88" s="58"/>
      <c r="I88" s="58"/>
      <c r="J88" s="33"/>
      <c r="K88" s="30"/>
      <c r="L88" s="30"/>
      <c r="M88" s="30"/>
    </row>
    <row r="89" spans="1:13" ht="21" customHeight="1">
      <c r="A89" s="59"/>
      <c r="B89" s="4" t="s">
        <v>34</v>
      </c>
      <c r="C89" s="15">
        <f t="shared" ref="C89:C90" si="30">D89+E89+F89</f>
        <v>285</v>
      </c>
      <c r="D89" s="16">
        <v>95</v>
      </c>
      <c r="E89" s="16">
        <v>95</v>
      </c>
      <c r="F89" s="16">
        <v>95</v>
      </c>
      <c r="G89" s="58"/>
      <c r="H89" s="58"/>
      <c r="I89" s="58"/>
      <c r="J89" s="33"/>
      <c r="K89" s="30"/>
      <c r="L89" s="30"/>
      <c r="M89" s="30"/>
    </row>
    <row r="90" spans="1:13" ht="59.25" customHeight="1">
      <c r="A90" s="59"/>
      <c r="B90" s="4" t="s">
        <v>73</v>
      </c>
      <c r="C90" s="15">
        <f t="shared" si="30"/>
        <v>5340</v>
      </c>
      <c r="D90" s="16">
        <v>1690</v>
      </c>
      <c r="E90" s="16">
        <v>1750</v>
      </c>
      <c r="F90" s="16">
        <v>1900</v>
      </c>
      <c r="G90" s="58"/>
      <c r="H90" s="58"/>
      <c r="I90" s="58"/>
      <c r="J90" s="33"/>
      <c r="K90" s="30"/>
      <c r="L90" s="30"/>
      <c r="M90" s="30"/>
    </row>
    <row r="91" spans="1:13" ht="120" customHeight="1">
      <c r="A91" s="59"/>
      <c r="B91" s="11" t="s">
        <v>101</v>
      </c>
      <c r="C91" s="22">
        <f>D91+E91+F91</f>
        <v>450</v>
      </c>
      <c r="D91" s="22">
        <v>450</v>
      </c>
      <c r="E91" s="22"/>
      <c r="F91" s="22"/>
      <c r="G91" s="2" t="s">
        <v>63</v>
      </c>
      <c r="H91" s="2" t="s">
        <v>8</v>
      </c>
      <c r="I91" s="2" t="s">
        <v>15</v>
      </c>
      <c r="J91" s="29">
        <f>K91+L91+M91</f>
        <v>675</v>
      </c>
      <c r="K91" s="29">
        <v>675</v>
      </c>
      <c r="L91" s="29">
        <v>0</v>
      </c>
      <c r="M91" s="29">
        <v>0</v>
      </c>
    </row>
    <row r="92" spans="1:13" ht="50.25" customHeight="1">
      <c r="A92" s="55" t="s">
        <v>74</v>
      </c>
      <c r="B92" s="11" t="s">
        <v>86</v>
      </c>
      <c r="C92" s="8"/>
      <c r="D92" s="8"/>
      <c r="E92" s="8"/>
      <c r="F92" s="8"/>
      <c r="G92" s="2" t="s">
        <v>43</v>
      </c>
      <c r="H92" s="2" t="s">
        <v>8</v>
      </c>
      <c r="I92" s="45" t="s">
        <v>15</v>
      </c>
      <c r="J92" s="29">
        <f>K92+L92+M92</f>
        <v>20500</v>
      </c>
      <c r="K92" s="29">
        <v>6500</v>
      </c>
      <c r="L92" s="29">
        <v>7000</v>
      </c>
      <c r="M92" s="29">
        <v>7000</v>
      </c>
    </row>
    <row r="93" spans="1:13" ht="136.5" customHeight="1">
      <c r="A93" s="56"/>
      <c r="B93" s="10" t="s">
        <v>64</v>
      </c>
      <c r="C93" s="7"/>
      <c r="D93" s="7"/>
      <c r="E93" s="7"/>
      <c r="F93" s="7"/>
      <c r="G93" s="2" t="s">
        <v>75</v>
      </c>
      <c r="H93" s="2" t="s">
        <v>8</v>
      </c>
      <c r="I93" s="47"/>
      <c r="J93" s="29">
        <f>K93+L93+M93</f>
        <v>1050</v>
      </c>
      <c r="K93" s="29">
        <v>350</v>
      </c>
      <c r="L93" s="29">
        <v>350</v>
      </c>
      <c r="M93" s="29">
        <v>350</v>
      </c>
    </row>
    <row r="94" spans="1:13" ht="76.5" customHeight="1">
      <c r="A94" s="47"/>
      <c r="B94" s="10" t="s">
        <v>103</v>
      </c>
      <c r="C94" s="23">
        <v>9481</v>
      </c>
      <c r="D94" s="23">
        <v>9481</v>
      </c>
      <c r="E94" s="23">
        <v>9481</v>
      </c>
      <c r="F94" s="23">
        <v>9481</v>
      </c>
      <c r="G94" s="2" t="s">
        <v>102</v>
      </c>
      <c r="H94" s="2" t="s">
        <v>8</v>
      </c>
      <c r="I94" s="21" t="s">
        <v>98</v>
      </c>
      <c r="J94" s="29">
        <f>K94+L94+M94</f>
        <v>2720</v>
      </c>
      <c r="K94" s="29">
        <v>820</v>
      </c>
      <c r="L94" s="29">
        <v>950</v>
      </c>
      <c r="M94" s="29">
        <v>950</v>
      </c>
    </row>
    <row r="95" spans="1:13" ht="156" customHeight="1">
      <c r="A95" s="57" t="s">
        <v>104</v>
      </c>
      <c r="B95" s="10" t="s">
        <v>106</v>
      </c>
      <c r="C95" s="7"/>
      <c r="D95" s="7"/>
      <c r="E95" s="7"/>
      <c r="F95" s="7"/>
      <c r="G95" s="45" t="s">
        <v>105</v>
      </c>
      <c r="H95" s="45" t="s">
        <v>8</v>
      </c>
      <c r="I95" s="45" t="s">
        <v>98</v>
      </c>
      <c r="J95" s="29">
        <f>K95+L95+M95</f>
        <v>978.3</v>
      </c>
      <c r="K95" s="29">
        <v>978.3</v>
      </c>
      <c r="L95" s="31">
        <v>0</v>
      </c>
      <c r="M95" s="31">
        <v>0</v>
      </c>
    </row>
    <row r="96" spans="1:13" ht="28.9" customHeight="1">
      <c r="A96" s="46"/>
      <c r="B96" s="2" t="s">
        <v>107</v>
      </c>
      <c r="C96" s="7">
        <f>D96+E96+F96</f>
        <v>4550</v>
      </c>
      <c r="D96" s="7">
        <v>1450</v>
      </c>
      <c r="E96" s="7">
        <v>1500</v>
      </c>
      <c r="F96" s="7">
        <v>1600</v>
      </c>
      <c r="G96" s="46"/>
      <c r="H96" s="46"/>
      <c r="I96" s="46"/>
      <c r="J96" s="29"/>
      <c r="K96" s="31"/>
      <c r="L96" s="31"/>
      <c r="M96" s="31"/>
    </row>
    <row r="97" spans="1:13" ht="18" customHeight="1">
      <c r="A97" s="47"/>
      <c r="B97" s="2" t="s">
        <v>122</v>
      </c>
      <c r="C97" s="7">
        <f t="shared" ref="C97" si="31">D97+E97+F97</f>
        <v>1345</v>
      </c>
      <c r="D97" s="7">
        <v>405</v>
      </c>
      <c r="E97" s="7">
        <v>450</v>
      </c>
      <c r="F97" s="7">
        <v>490</v>
      </c>
      <c r="G97" s="47"/>
      <c r="H97" s="47"/>
      <c r="I97" s="47"/>
      <c r="J97" s="29"/>
      <c r="K97" s="31"/>
      <c r="L97" s="31"/>
      <c r="M97" s="31"/>
    </row>
    <row r="98" spans="1:13">
      <c r="A98" s="73" t="s">
        <v>85</v>
      </c>
      <c r="B98" s="74"/>
      <c r="C98" s="74"/>
      <c r="D98" s="74"/>
      <c r="E98" s="74"/>
      <c r="F98" s="74"/>
      <c r="G98" s="74"/>
      <c r="H98" s="74"/>
      <c r="I98" s="75"/>
      <c r="J98" s="29">
        <f>J15+J22+J30+J33+J36+J37+J41+J45+J50+J54+J57+J60+J65+J67+J70+J74+J79+J82+J86+J87+J91+J92+J93+J94+J95</f>
        <v>193423.49999999997</v>
      </c>
      <c r="K98" s="29">
        <f>K15+K22+K30+K33+K36+K37+K41+K45+K50+K54+K57+K60+K65+K67+K70+K74+K79+K82+K86+K87+K91+K92+K93+K94+K95</f>
        <v>65658.3</v>
      </c>
      <c r="L98" s="29">
        <f t="shared" ref="L98:M98" si="32">L15+L22+L30+L33+L36+L37+L41+L45+L50+L54+L57+L60+L65+L67+L70+L74+L79+L82+L86+L87+L91+L92+L93+L94+L95</f>
        <v>64263.4</v>
      </c>
      <c r="M98" s="29">
        <f t="shared" si="32"/>
        <v>63501.8</v>
      </c>
    </row>
    <row r="99" spans="1:13">
      <c r="A99" s="38" t="s">
        <v>108</v>
      </c>
      <c r="B99" s="36"/>
      <c r="C99" s="36"/>
      <c r="D99" s="36"/>
      <c r="E99" s="36"/>
      <c r="F99" s="36"/>
      <c r="G99" s="36"/>
      <c r="H99" s="36"/>
      <c r="I99" s="37"/>
      <c r="J99" s="29"/>
      <c r="K99" s="29"/>
      <c r="L99" s="29"/>
      <c r="M99" s="29"/>
    </row>
    <row r="100" spans="1:13" ht="75">
      <c r="A100" s="10"/>
      <c r="B100" s="12"/>
      <c r="C100" s="12"/>
      <c r="D100" s="12"/>
      <c r="E100" s="12"/>
      <c r="F100" s="12"/>
      <c r="G100" s="12"/>
      <c r="H100" s="12"/>
      <c r="I100" s="2" t="s">
        <v>98</v>
      </c>
      <c r="J100" s="29">
        <f>J16+J23+J31+J34+J36+J38+J42+J46+J51+J55+J58+J61+J65+J68+J71+J75+J80+J83+J86+J87+J91+J92+J93+J94+J95</f>
        <v>72797.500000000015</v>
      </c>
      <c r="K100" s="29">
        <f>K16+K23+K31+K34+K36+K38+K42+K46+K51+K55+K58+K61+K65+K68+K71+K75+K80+K83+K86+K87+K91+K92+K93+K94+K95</f>
        <v>26994.3</v>
      </c>
      <c r="L100" s="29">
        <f t="shared" ref="L100:M100" si="33">L16+L23+L31+L34+L36+L38+L42+L46+L51+L55+L58+L61+L65+L68+L71+L75+L80+L83+L86+L87+L91+L92+L93+L94+L95</f>
        <v>23282.400000000001</v>
      </c>
      <c r="M100" s="29">
        <f t="shared" si="33"/>
        <v>22520.799999999999</v>
      </c>
    </row>
    <row r="101" spans="1:13" ht="45">
      <c r="A101" s="10"/>
      <c r="B101" s="12"/>
      <c r="C101" s="12"/>
      <c r="D101" s="12"/>
      <c r="E101" s="12"/>
      <c r="F101" s="12"/>
      <c r="G101" s="12"/>
      <c r="H101" s="12"/>
      <c r="I101" s="2" t="s">
        <v>99</v>
      </c>
      <c r="J101" s="29">
        <f>J17+J24+J56+J59+J62</f>
        <v>109781</v>
      </c>
      <c r="K101" s="29">
        <f>K17+K24+K56+K59+K62</f>
        <v>35199</v>
      </c>
      <c r="L101" s="29">
        <f t="shared" ref="L101:M101" si="34">L17+L24+L56+L59+L62</f>
        <v>37291</v>
      </c>
      <c r="M101" s="29">
        <f t="shared" si="34"/>
        <v>37291</v>
      </c>
    </row>
    <row r="102" spans="1:13" ht="45">
      <c r="A102" s="10"/>
      <c r="B102" s="12"/>
      <c r="C102" s="12"/>
      <c r="D102" s="12"/>
      <c r="E102" s="12"/>
      <c r="F102" s="12"/>
      <c r="G102" s="12"/>
      <c r="H102" s="12"/>
      <c r="I102" s="2" t="s">
        <v>100</v>
      </c>
      <c r="J102" s="29">
        <f>J18+J25+J32+J35+J39+J43+J47+J52+J63+J69+J72+J76+J81+J84</f>
        <v>10200</v>
      </c>
      <c r="K102" s="29">
        <f t="shared" ref="K102:M102" si="35">K18+K25+K32+K35+K39+K43+K47+K52+K63+K69+K72+K76+K81+K84</f>
        <v>3250</v>
      </c>
      <c r="L102" s="29">
        <f t="shared" si="35"/>
        <v>3475</v>
      </c>
      <c r="M102" s="29">
        <f t="shared" si="35"/>
        <v>3475</v>
      </c>
    </row>
    <row r="103" spans="1:13" ht="45">
      <c r="A103" s="10"/>
      <c r="B103" s="12"/>
      <c r="C103" s="12"/>
      <c r="D103" s="12"/>
      <c r="E103" s="12"/>
      <c r="F103" s="12"/>
      <c r="G103" s="12"/>
      <c r="H103" s="12"/>
      <c r="I103" s="2" t="s">
        <v>97</v>
      </c>
      <c r="J103" s="29">
        <f>J19+J26+J40+J44+J48+J53</f>
        <v>645</v>
      </c>
      <c r="K103" s="29">
        <f>K19+K26+K40+K44+K48+K53</f>
        <v>215</v>
      </c>
      <c r="L103" s="29">
        <f t="shared" ref="L103:M103" si="36">L19+L26+L40+L44+L48+L53</f>
        <v>215</v>
      </c>
      <c r="M103" s="29">
        <f t="shared" si="36"/>
        <v>215</v>
      </c>
    </row>
    <row r="104" spans="1:13">
      <c r="A104" s="3"/>
      <c r="B104" s="3"/>
      <c r="G104" s="3"/>
      <c r="J104" s="34"/>
      <c r="K104" s="34"/>
      <c r="L104" s="34"/>
      <c r="M104" s="34"/>
    </row>
    <row r="105" spans="1:13">
      <c r="A105" s="20"/>
      <c r="B105" s="3"/>
      <c r="G105" s="20"/>
      <c r="J105" s="34"/>
      <c r="K105" s="34"/>
      <c r="L105" s="34"/>
      <c r="M105" s="34"/>
    </row>
    <row r="106" spans="1:13">
      <c r="B106" s="3"/>
      <c r="G106" s="20"/>
      <c r="J106" s="34"/>
      <c r="K106" s="34"/>
      <c r="L106" s="34"/>
      <c r="M106" s="34"/>
    </row>
    <row r="107" spans="1:13" s="1" customFormat="1" ht="15.75">
      <c r="A107" s="40" t="s">
        <v>127</v>
      </c>
      <c r="B107" s="41"/>
      <c r="H107" s="40" t="s">
        <v>128</v>
      </c>
      <c r="J107" s="42"/>
      <c r="K107" s="42"/>
      <c r="L107" s="42"/>
      <c r="M107" s="42"/>
    </row>
    <row r="108" spans="1:13">
      <c r="A108" s="20"/>
      <c r="B108" s="3"/>
      <c r="J108" s="34"/>
      <c r="K108" s="34"/>
      <c r="L108" s="34"/>
      <c r="M108" s="34"/>
    </row>
    <row r="109" spans="1:13">
      <c r="A109" s="20"/>
      <c r="B109" s="3"/>
      <c r="G109" s="20"/>
      <c r="J109" s="34"/>
      <c r="K109" s="34"/>
      <c r="L109" s="34"/>
      <c r="M109" s="34"/>
    </row>
    <row r="110" spans="1:13">
      <c r="A110" s="3"/>
      <c r="B110" s="3"/>
      <c r="G110" s="3"/>
      <c r="J110" s="34"/>
      <c r="K110" s="34"/>
      <c r="L110" s="34"/>
      <c r="M110" s="34"/>
    </row>
    <row r="111" spans="1:13">
      <c r="A111" s="3"/>
      <c r="B111" s="3"/>
      <c r="G111" s="3"/>
      <c r="J111" s="34"/>
      <c r="K111" s="34"/>
      <c r="L111" s="34"/>
      <c r="M111" s="34"/>
    </row>
    <row r="112" spans="1:13">
      <c r="A112" s="3"/>
      <c r="B112" s="3"/>
      <c r="G112" s="3"/>
      <c r="J112" s="34"/>
      <c r="K112" s="34"/>
      <c r="L112" s="34"/>
      <c r="M112" s="34"/>
    </row>
    <row r="113" spans="1:13">
      <c r="A113" s="3"/>
      <c r="B113" s="3"/>
      <c r="G113" s="3"/>
      <c r="J113" s="34"/>
      <c r="K113" s="34"/>
      <c r="L113" s="34"/>
      <c r="M113" s="34"/>
    </row>
    <row r="114" spans="1:13">
      <c r="A114" s="3"/>
      <c r="B114" s="3"/>
      <c r="G114" s="3"/>
      <c r="J114" s="34"/>
      <c r="K114" s="34"/>
      <c r="L114" s="34"/>
      <c r="M114" s="34"/>
    </row>
    <row r="115" spans="1:13">
      <c r="A115" s="3"/>
      <c r="B115" s="3"/>
      <c r="G115" s="3"/>
      <c r="J115" s="34"/>
      <c r="K115" s="34"/>
      <c r="L115" s="34"/>
      <c r="M115" s="34"/>
    </row>
    <row r="116" spans="1:13">
      <c r="A116" s="3"/>
      <c r="B116" s="3"/>
      <c r="G116" s="3"/>
      <c r="J116" s="34"/>
      <c r="K116" s="34"/>
      <c r="L116" s="34"/>
      <c r="M116" s="34"/>
    </row>
    <row r="117" spans="1:13">
      <c r="A117" s="3"/>
      <c r="B117" s="3"/>
      <c r="G117" s="3"/>
      <c r="J117" s="34"/>
      <c r="K117" s="34"/>
      <c r="L117" s="34"/>
      <c r="M117" s="34"/>
    </row>
    <row r="118" spans="1:13">
      <c r="A118" s="3"/>
      <c r="B118" s="3"/>
      <c r="G118" s="3"/>
      <c r="J118" s="34"/>
      <c r="K118" s="34"/>
      <c r="L118" s="34"/>
      <c r="M118" s="34"/>
    </row>
    <row r="119" spans="1:13">
      <c r="A119" s="3"/>
      <c r="B119" s="3"/>
      <c r="G119" s="3"/>
      <c r="J119" s="34"/>
      <c r="K119" s="34"/>
      <c r="L119" s="34"/>
      <c r="M119" s="34"/>
    </row>
    <row r="120" spans="1:13">
      <c r="A120" s="3"/>
      <c r="B120" s="3"/>
      <c r="G120" s="3"/>
      <c r="J120" s="34"/>
      <c r="K120" s="34"/>
      <c r="L120" s="34"/>
      <c r="M120" s="34"/>
    </row>
    <row r="121" spans="1:13">
      <c r="A121" s="3"/>
      <c r="B121" s="3"/>
      <c r="G121" s="3"/>
      <c r="J121" s="34"/>
      <c r="K121" s="34"/>
      <c r="L121" s="34"/>
      <c r="M121" s="34"/>
    </row>
    <row r="122" spans="1:13">
      <c r="A122" s="3"/>
      <c r="B122" s="3"/>
      <c r="G122" s="3"/>
      <c r="J122" s="34"/>
      <c r="K122" s="34"/>
      <c r="L122" s="34"/>
      <c r="M122" s="34"/>
    </row>
    <row r="123" spans="1:13">
      <c r="A123" s="3"/>
      <c r="B123" s="3"/>
      <c r="G123" s="3"/>
      <c r="J123" s="34"/>
      <c r="K123" s="34"/>
      <c r="L123" s="34"/>
      <c r="M123" s="34"/>
    </row>
    <row r="124" spans="1:13">
      <c r="A124" s="3"/>
      <c r="B124" s="3"/>
      <c r="G124" s="3"/>
      <c r="J124" s="34"/>
      <c r="K124" s="34"/>
      <c r="L124" s="34"/>
      <c r="M124" s="34"/>
    </row>
    <row r="125" spans="1:13">
      <c r="A125" s="3"/>
      <c r="B125" s="3"/>
      <c r="G125" s="3"/>
      <c r="J125" s="34"/>
      <c r="K125" s="34"/>
      <c r="L125" s="34"/>
      <c r="M125" s="34"/>
    </row>
    <row r="126" spans="1:13">
      <c r="A126" s="3"/>
      <c r="B126" s="3"/>
      <c r="G126" s="3"/>
      <c r="J126" s="34"/>
      <c r="K126" s="34"/>
      <c r="L126" s="34"/>
      <c r="M126" s="34"/>
    </row>
    <row r="127" spans="1:13">
      <c r="A127" s="3"/>
      <c r="B127" s="3"/>
      <c r="G127" s="3"/>
      <c r="J127" s="34"/>
      <c r="K127" s="34"/>
      <c r="L127" s="34"/>
      <c r="M127" s="34"/>
    </row>
    <row r="128" spans="1:13">
      <c r="A128" s="3"/>
      <c r="B128" s="3"/>
      <c r="G128" s="3"/>
      <c r="J128" s="34"/>
      <c r="K128" s="34"/>
      <c r="L128" s="34"/>
      <c r="M128" s="34"/>
    </row>
    <row r="129" spans="1:13">
      <c r="A129" s="3"/>
      <c r="B129" s="3"/>
      <c r="G129" s="3"/>
      <c r="J129" s="34"/>
      <c r="K129" s="34"/>
      <c r="L129" s="34"/>
      <c r="M129" s="34"/>
    </row>
    <row r="130" spans="1:13">
      <c r="A130" s="3"/>
      <c r="B130" s="3"/>
      <c r="G130" s="3"/>
      <c r="J130" s="34"/>
      <c r="K130" s="34"/>
      <c r="L130" s="34"/>
      <c r="M130" s="34"/>
    </row>
    <row r="131" spans="1:13">
      <c r="A131" s="3"/>
      <c r="B131" s="3"/>
      <c r="G131" s="3"/>
      <c r="J131" s="34"/>
      <c r="K131" s="34"/>
      <c r="L131" s="34"/>
      <c r="M131" s="34"/>
    </row>
    <row r="132" spans="1:13">
      <c r="A132" s="3"/>
      <c r="B132" s="3"/>
      <c r="G132" s="3"/>
      <c r="J132" s="34"/>
      <c r="K132" s="34"/>
      <c r="L132" s="34"/>
      <c r="M132" s="34"/>
    </row>
    <row r="133" spans="1:13">
      <c r="A133" s="3"/>
      <c r="B133" s="3"/>
      <c r="G133" s="3"/>
      <c r="J133" s="34"/>
      <c r="K133" s="34"/>
      <c r="L133" s="34"/>
      <c r="M133" s="34"/>
    </row>
    <row r="134" spans="1:13">
      <c r="A134" s="3"/>
      <c r="B134" s="3"/>
      <c r="G134" s="3"/>
      <c r="J134" s="34"/>
      <c r="K134" s="34"/>
      <c r="L134" s="34"/>
      <c r="M134" s="34"/>
    </row>
    <row r="135" spans="1:13">
      <c r="A135" s="3"/>
      <c r="B135" s="3"/>
      <c r="G135" s="3"/>
      <c r="J135" s="34"/>
      <c r="K135" s="34"/>
      <c r="L135" s="34"/>
      <c r="M135" s="34"/>
    </row>
    <row r="136" spans="1:13">
      <c r="A136" s="3"/>
      <c r="B136" s="3"/>
      <c r="G136" s="3"/>
      <c r="J136" s="34"/>
      <c r="K136" s="34"/>
      <c r="L136" s="34"/>
      <c r="M136" s="34"/>
    </row>
    <row r="137" spans="1:13">
      <c r="A137" s="3"/>
      <c r="B137" s="3"/>
      <c r="G137" s="3"/>
      <c r="J137" s="34"/>
      <c r="K137" s="34"/>
      <c r="L137" s="34"/>
      <c r="M137" s="34"/>
    </row>
    <row r="138" spans="1:13">
      <c r="A138" s="3"/>
      <c r="B138" s="3"/>
      <c r="G138" s="3"/>
      <c r="J138" s="34"/>
      <c r="K138" s="34"/>
      <c r="L138" s="34"/>
      <c r="M138" s="34"/>
    </row>
    <row r="139" spans="1:13">
      <c r="A139" s="3"/>
      <c r="B139" s="3"/>
      <c r="G139" s="3"/>
      <c r="J139" s="34"/>
      <c r="K139" s="34"/>
      <c r="L139" s="34"/>
      <c r="M139" s="34"/>
    </row>
    <row r="140" spans="1:13">
      <c r="A140" s="3"/>
      <c r="B140" s="3"/>
      <c r="G140" s="3"/>
      <c r="J140" s="34"/>
      <c r="K140" s="34"/>
      <c r="L140" s="34"/>
      <c r="M140" s="34"/>
    </row>
    <row r="141" spans="1:13">
      <c r="A141" s="3"/>
      <c r="B141" s="3"/>
      <c r="G141" s="3"/>
      <c r="J141" s="34"/>
      <c r="K141" s="34"/>
      <c r="L141" s="34"/>
      <c r="M141" s="34"/>
    </row>
    <row r="142" spans="1:13">
      <c r="A142" s="3"/>
      <c r="B142" s="3"/>
      <c r="G142" s="3"/>
      <c r="J142" s="34"/>
      <c r="K142" s="34"/>
      <c r="L142" s="34"/>
      <c r="M142" s="34"/>
    </row>
    <row r="143" spans="1:13">
      <c r="A143" s="3"/>
      <c r="B143" s="3"/>
      <c r="G143" s="3"/>
      <c r="J143" s="34"/>
      <c r="K143" s="34"/>
      <c r="L143" s="34"/>
      <c r="M143" s="34"/>
    </row>
    <row r="144" spans="1:13">
      <c r="A144" s="3"/>
      <c r="B144" s="3"/>
      <c r="G144" s="3"/>
      <c r="J144" s="34"/>
      <c r="K144" s="34"/>
      <c r="L144" s="34"/>
      <c r="M144" s="34"/>
    </row>
    <row r="145" spans="1:13">
      <c r="A145" s="3"/>
      <c r="B145" s="3"/>
      <c r="G145" s="3"/>
      <c r="J145" s="34"/>
      <c r="K145" s="34"/>
      <c r="L145" s="34"/>
      <c r="M145" s="34"/>
    </row>
    <row r="146" spans="1:13">
      <c r="A146" s="3"/>
      <c r="B146" s="3"/>
      <c r="G146" s="3"/>
      <c r="J146" s="34"/>
      <c r="K146" s="34"/>
      <c r="L146" s="34"/>
      <c r="M146" s="34"/>
    </row>
    <row r="147" spans="1:13">
      <c r="A147" s="3"/>
      <c r="B147" s="3"/>
      <c r="G147" s="3"/>
      <c r="J147" s="34"/>
      <c r="K147" s="34"/>
      <c r="L147" s="34"/>
      <c r="M147" s="34"/>
    </row>
    <row r="148" spans="1:13">
      <c r="A148" s="3"/>
      <c r="B148" s="3"/>
      <c r="G148" s="3"/>
      <c r="J148" s="34"/>
      <c r="K148" s="34"/>
      <c r="L148" s="34"/>
      <c r="M148" s="34"/>
    </row>
    <row r="149" spans="1:13">
      <c r="A149" s="3"/>
      <c r="B149" s="3"/>
      <c r="G149" s="3"/>
      <c r="J149" s="34"/>
      <c r="K149" s="34"/>
      <c r="L149" s="34"/>
      <c r="M149" s="34"/>
    </row>
    <row r="150" spans="1:13">
      <c r="A150" s="3"/>
      <c r="B150" s="3"/>
      <c r="G150" s="3"/>
      <c r="J150" s="34"/>
      <c r="K150" s="34"/>
      <c r="L150" s="34"/>
      <c r="M150" s="34"/>
    </row>
    <row r="151" spans="1:13">
      <c r="A151" s="3"/>
      <c r="B151" s="3"/>
      <c r="G151" s="3"/>
      <c r="J151" s="34"/>
      <c r="K151" s="34"/>
      <c r="L151" s="34"/>
      <c r="M151" s="34"/>
    </row>
    <row r="152" spans="1:13">
      <c r="A152" s="3"/>
      <c r="B152" s="3"/>
      <c r="G152" s="3"/>
      <c r="J152" s="34"/>
      <c r="K152" s="34"/>
      <c r="L152" s="34"/>
      <c r="M152" s="34"/>
    </row>
    <row r="153" spans="1:13">
      <c r="A153" s="3"/>
      <c r="B153" s="3"/>
      <c r="G153" s="3"/>
      <c r="J153" s="34"/>
      <c r="K153" s="34"/>
      <c r="L153" s="34"/>
      <c r="M153" s="34"/>
    </row>
    <row r="154" spans="1:13">
      <c r="A154" s="3"/>
      <c r="B154" s="3"/>
      <c r="G154" s="3"/>
      <c r="J154" s="34"/>
      <c r="K154" s="34"/>
      <c r="L154" s="34"/>
      <c r="M154" s="34"/>
    </row>
    <row r="155" spans="1:13">
      <c r="A155" s="3"/>
      <c r="B155" s="3"/>
      <c r="G155" s="3"/>
      <c r="J155" s="34"/>
      <c r="K155" s="34"/>
      <c r="L155" s="34"/>
      <c r="M155" s="34"/>
    </row>
    <row r="156" spans="1:13">
      <c r="A156" s="3"/>
      <c r="B156" s="3"/>
      <c r="G156" s="3"/>
      <c r="J156" s="34"/>
      <c r="K156" s="34"/>
      <c r="L156" s="34"/>
      <c r="M156" s="34"/>
    </row>
    <row r="157" spans="1:13">
      <c r="A157" s="3"/>
      <c r="B157" s="3"/>
      <c r="G157" s="3"/>
      <c r="J157" s="34"/>
      <c r="K157" s="34"/>
      <c r="L157" s="34"/>
      <c r="M157" s="34"/>
    </row>
    <row r="158" spans="1:13">
      <c r="A158" s="3"/>
      <c r="B158" s="3"/>
      <c r="G158" s="3"/>
      <c r="J158" s="34"/>
      <c r="K158" s="34"/>
      <c r="L158" s="34"/>
      <c r="M158" s="34"/>
    </row>
    <row r="159" spans="1:13">
      <c r="A159" s="3"/>
      <c r="B159" s="3"/>
      <c r="G159" s="3"/>
      <c r="J159" s="34"/>
      <c r="K159" s="34"/>
      <c r="L159" s="34"/>
      <c r="M159" s="34"/>
    </row>
    <row r="160" spans="1:13">
      <c r="A160" s="3"/>
      <c r="B160" s="3"/>
      <c r="G160" s="3"/>
      <c r="J160" s="34"/>
      <c r="K160" s="34"/>
      <c r="L160" s="34"/>
      <c r="M160" s="34"/>
    </row>
    <row r="161" spans="1:13">
      <c r="A161" s="3"/>
      <c r="B161" s="3"/>
      <c r="G161" s="3"/>
      <c r="J161" s="34"/>
      <c r="K161" s="34"/>
      <c r="L161" s="34"/>
      <c r="M161" s="34"/>
    </row>
    <row r="162" spans="1:13">
      <c r="A162" s="3"/>
      <c r="B162" s="3"/>
      <c r="G162" s="3"/>
      <c r="J162" s="34"/>
      <c r="K162" s="34"/>
      <c r="L162" s="34"/>
      <c r="M162" s="34"/>
    </row>
    <row r="163" spans="1:13">
      <c r="A163" s="3"/>
      <c r="B163" s="3"/>
      <c r="G163" s="3"/>
      <c r="J163" s="34"/>
      <c r="K163" s="34"/>
      <c r="L163" s="34"/>
      <c r="M163" s="34"/>
    </row>
    <row r="164" spans="1:13">
      <c r="A164" s="3"/>
      <c r="B164" s="3"/>
      <c r="G164" s="3"/>
      <c r="J164" s="34"/>
      <c r="K164" s="34"/>
      <c r="L164" s="34"/>
      <c r="M164" s="34"/>
    </row>
    <row r="165" spans="1:13">
      <c r="A165" s="3"/>
      <c r="B165" s="3"/>
      <c r="G165" s="3"/>
      <c r="J165" s="34"/>
      <c r="K165" s="34"/>
      <c r="L165" s="34"/>
      <c r="M165" s="34"/>
    </row>
    <row r="166" spans="1:13">
      <c r="A166" s="3"/>
      <c r="B166" s="3"/>
      <c r="G166" s="3"/>
      <c r="J166" s="34"/>
      <c r="K166" s="34"/>
      <c r="L166" s="34"/>
      <c r="M166" s="34"/>
    </row>
    <row r="167" spans="1:13">
      <c r="A167" s="3"/>
      <c r="B167" s="3"/>
      <c r="G167" s="3"/>
      <c r="J167" s="34"/>
      <c r="K167" s="34"/>
      <c r="L167" s="34"/>
      <c r="M167" s="34"/>
    </row>
    <row r="168" spans="1:13">
      <c r="A168" s="3"/>
      <c r="B168" s="3"/>
      <c r="G168" s="3"/>
      <c r="J168" s="34"/>
      <c r="K168" s="34"/>
      <c r="L168" s="34"/>
      <c r="M168" s="34"/>
    </row>
    <row r="169" spans="1:13">
      <c r="A169" s="3"/>
      <c r="B169" s="3"/>
      <c r="G169" s="3"/>
      <c r="J169" s="34"/>
      <c r="K169" s="34"/>
      <c r="L169" s="34"/>
      <c r="M169" s="34"/>
    </row>
    <row r="170" spans="1:13">
      <c r="A170" s="3"/>
      <c r="B170" s="3"/>
      <c r="G170" s="3"/>
      <c r="J170" s="34"/>
      <c r="K170" s="34"/>
      <c r="L170" s="34"/>
      <c r="M170" s="34"/>
    </row>
    <row r="171" spans="1:13">
      <c r="A171" s="3"/>
      <c r="B171" s="3"/>
      <c r="G171" s="3"/>
      <c r="J171" s="34"/>
      <c r="K171" s="34"/>
      <c r="L171" s="34"/>
      <c r="M171" s="34"/>
    </row>
    <row r="172" spans="1:13">
      <c r="A172" s="3"/>
      <c r="B172" s="3"/>
      <c r="G172" s="3"/>
      <c r="J172" s="34"/>
      <c r="K172" s="34"/>
      <c r="L172" s="34"/>
      <c r="M172" s="34"/>
    </row>
    <row r="173" spans="1:13">
      <c r="A173" s="3"/>
      <c r="B173" s="3"/>
      <c r="G173" s="3"/>
      <c r="J173" s="34"/>
      <c r="K173" s="34"/>
      <c r="L173" s="34"/>
      <c r="M173" s="34"/>
    </row>
    <row r="174" spans="1:13">
      <c r="A174" s="3"/>
      <c r="B174" s="3"/>
    </row>
  </sheetData>
  <mergeCells count="73">
    <mergeCell ref="A98:I98"/>
    <mergeCell ref="A86:A91"/>
    <mergeCell ref="G41:G44"/>
    <mergeCell ref="H45:H49"/>
    <mergeCell ref="H50:H53"/>
    <mergeCell ref="H70:H73"/>
    <mergeCell ref="H87:H90"/>
    <mergeCell ref="H57:H59"/>
    <mergeCell ref="I92:I93"/>
    <mergeCell ref="A37:A59"/>
    <mergeCell ref="I87:I90"/>
    <mergeCell ref="B62:B63"/>
    <mergeCell ref="F62:F63"/>
    <mergeCell ref="E62:E63"/>
    <mergeCell ref="D62:D63"/>
    <mergeCell ref="H67:H69"/>
    <mergeCell ref="B8:I8"/>
    <mergeCell ref="B9:I9"/>
    <mergeCell ref="G30:G32"/>
    <mergeCell ref="G11:G13"/>
    <mergeCell ref="H11:H13"/>
    <mergeCell ref="I11:I13"/>
    <mergeCell ref="H22:H29"/>
    <mergeCell ref="H30:H32"/>
    <mergeCell ref="B10:I10"/>
    <mergeCell ref="J11:J13"/>
    <mergeCell ref="H15:H21"/>
    <mergeCell ref="A15:A36"/>
    <mergeCell ref="C11:F11"/>
    <mergeCell ref="D12:F12"/>
    <mergeCell ref="C12:C13"/>
    <mergeCell ref="H33:H35"/>
    <mergeCell ref="G33:G35"/>
    <mergeCell ref="G15:G21"/>
    <mergeCell ref="G22:G29"/>
    <mergeCell ref="A11:A13"/>
    <mergeCell ref="B11:B13"/>
    <mergeCell ref="G37:G40"/>
    <mergeCell ref="H37:H40"/>
    <mergeCell ref="G62:G63"/>
    <mergeCell ref="H62:H63"/>
    <mergeCell ref="G67:G69"/>
    <mergeCell ref="G45:G49"/>
    <mergeCell ref="G50:G53"/>
    <mergeCell ref="G57:G59"/>
    <mergeCell ref="A67:A70"/>
    <mergeCell ref="G65:G66"/>
    <mergeCell ref="H65:H66"/>
    <mergeCell ref="I65:I66"/>
    <mergeCell ref="A60:A66"/>
    <mergeCell ref="C62:C63"/>
    <mergeCell ref="G70:G73"/>
    <mergeCell ref="H74:H78"/>
    <mergeCell ref="A92:A94"/>
    <mergeCell ref="A95:A97"/>
    <mergeCell ref="G95:G97"/>
    <mergeCell ref="G87:G90"/>
    <mergeCell ref="J1:M1"/>
    <mergeCell ref="J2:M2"/>
    <mergeCell ref="J3:M3"/>
    <mergeCell ref="H95:H97"/>
    <mergeCell ref="I95:I97"/>
    <mergeCell ref="H41:H44"/>
    <mergeCell ref="J65:J66"/>
    <mergeCell ref="K65:K66"/>
    <mergeCell ref="L65:L66"/>
    <mergeCell ref="K11:M11"/>
    <mergeCell ref="L12:L13"/>
    <mergeCell ref="M12:M13"/>
    <mergeCell ref="K12:K13"/>
    <mergeCell ref="M65:M66"/>
    <mergeCell ref="B7:I7"/>
    <mergeCell ref="G74:G78"/>
  </mergeCells>
  <printOptions horizontalCentered="1"/>
  <pageMargins left="0.39370078740157483" right="0.39370078740157483" top="1.1811023622047245" bottom="0.39370078740157483" header="0" footer="0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2025-12-05T07:28:52Z</dcterms:modified>
</cp:coreProperties>
</file>